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345"/>
  </bookViews>
  <sheets>
    <sheet name="Для Усовой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103" i="1"/>
  <c r="E102"/>
  <c r="D102"/>
  <c r="C102"/>
  <c r="F101"/>
  <c r="F102" s="1"/>
  <c r="E101"/>
  <c r="D101"/>
  <c r="C101"/>
  <c r="E100"/>
  <c r="F99"/>
  <c r="E99"/>
  <c r="D99"/>
  <c r="H99" s="1"/>
  <c r="C99"/>
  <c r="G99" s="1"/>
  <c r="F98"/>
  <c r="H98" s="1"/>
  <c r="E98"/>
  <c r="G98" s="1"/>
  <c r="D98"/>
  <c r="C98"/>
  <c r="F97"/>
  <c r="E97"/>
  <c r="D97"/>
  <c r="H97" s="1"/>
  <c r="C97"/>
  <c r="G97" s="1"/>
  <c r="F96"/>
  <c r="H96" s="1"/>
  <c r="E96"/>
  <c r="G96" s="1"/>
  <c r="D96"/>
  <c r="C96"/>
  <c r="H95"/>
  <c r="F95"/>
  <c r="E95"/>
  <c r="D95"/>
  <c r="C95"/>
  <c r="G95" s="1"/>
  <c r="F94"/>
  <c r="H94" s="1"/>
  <c r="E94"/>
  <c r="G94" s="1"/>
  <c r="D94"/>
  <c r="C94"/>
  <c r="H93"/>
  <c r="F93"/>
  <c r="E93"/>
  <c r="D93"/>
  <c r="C93"/>
  <c r="G93" s="1"/>
  <c r="F92"/>
  <c r="H92" s="1"/>
  <c r="E92"/>
  <c r="G92" s="1"/>
  <c r="D92"/>
  <c r="C92"/>
  <c r="H91"/>
  <c r="F91"/>
  <c r="E91"/>
  <c r="D91"/>
  <c r="C91"/>
  <c r="G91" s="1"/>
  <c r="F90"/>
  <c r="H90" s="1"/>
  <c r="E90"/>
  <c r="G90" s="1"/>
  <c r="D90"/>
  <c r="C90"/>
  <c r="F89"/>
  <c r="E89"/>
  <c r="D89"/>
  <c r="D100" s="1"/>
  <c r="C89"/>
  <c r="C100" s="1"/>
  <c r="E88"/>
  <c r="F87"/>
  <c r="E87"/>
  <c r="D87"/>
  <c r="H87" s="1"/>
  <c r="C87"/>
  <c r="G87" s="1"/>
  <c r="F86"/>
  <c r="F88" s="1"/>
  <c r="H88" s="1"/>
  <c r="E86"/>
  <c r="G86" s="1"/>
  <c r="D86"/>
  <c r="C86"/>
  <c r="F85"/>
  <c r="E85"/>
  <c r="D85"/>
  <c r="C85"/>
  <c r="G85" s="1"/>
  <c r="F84"/>
  <c r="E84"/>
  <c r="G84" s="1"/>
  <c r="D84"/>
  <c r="H84" s="1"/>
  <c r="C84"/>
  <c r="F83"/>
  <c r="H83" s="1"/>
  <c r="E83"/>
  <c r="D83"/>
  <c r="C83"/>
  <c r="G83" s="1"/>
  <c r="F82"/>
  <c r="E82"/>
  <c r="G82" s="1"/>
  <c r="D82"/>
  <c r="H82" s="1"/>
  <c r="C82"/>
  <c r="F81"/>
  <c r="H81" s="1"/>
  <c r="E81"/>
  <c r="D81"/>
  <c r="C81"/>
  <c r="G81" s="1"/>
  <c r="F80"/>
  <c r="E80"/>
  <c r="G80" s="1"/>
  <c r="D80"/>
  <c r="H80" s="1"/>
  <c r="C80"/>
  <c r="F79"/>
  <c r="H79" s="1"/>
  <c r="E79"/>
  <c r="D79"/>
  <c r="C79"/>
  <c r="G79" s="1"/>
  <c r="F78"/>
  <c r="E78"/>
  <c r="G78" s="1"/>
  <c r="D78"/>
  <c r="D88" s="1"/>
  <c r="C78"/>
  <c r="C88" s="1"/>
  <c r="E77"/>
  <c r="F76"/>
  <c r="E76"/>
  <c r="G76" s="1"/>
  <c r="D76"/>
  <c r="H76" s="1"/>
  <c r="C76"/>
  <c r="F75"/>
  <c r="H75" s="1"/>
  <c r="E75"/>
  <c r="D75"/>
  <c r="C75"/>
  <c r="G75" s="1"/>
  <c r="F74"/>
  <c r="E74"/>
  <c r="G74" s="1"/>
  <c r="D74"/>
  <c r="H74" s="1"/>
  <c r="C74"/>
  <c r="F73"/>
  <c r="H73" s="1"/>
  <c r="E73"/>
  <c r="D73"/>
  <c r="C73"/>
  <c r="G73" s="1"/>
  <c r="F72"/>
  <c r="E72"/>
  <c r="G72" s="1"/>
  <c r="D72"/>
  <c r="H72" s="1"/>
  <c r="C72"/>
  <c r="F71"/>
  <c r="H71" s="1"/>
  <c r="E71"/>
  <c r="D71"/>
  <c r="D77" s="1"/>
  <c r="C71"/>
  <c r="C77" s="1"/>
  <c r="G77" s="1"/>
  <c r="E70"/>
  <c r="G70" s="1"/>
  <c r="F69"/>
  <c r="H69" s="1"/>
  <c r="E69"/>
  <c r="D69"/>
  <c r="C69"/>
  <c r="G69" s="1"/>
  <c r="F68"/>
  <c r="E68"/>
  <c r="G68" s="1"/>
  <c r="D68"/>
  <c r="H68" s="1"/>
  <c r="C68"/>
  <c r="F67"/>
  <c r="H67" s="1"/>
  <c r="E67"/>
  <c r="D67"/>
  <c r="C67"/>
  <c r="G67" s="1"/>
  <c r="F66"/>
  <c r="E66"/>
  <c r="G66" s="1"/>
  <c r="D66"/>
  <c r="H66" s="1"/>
  <c r="C66"/>
  <c r="G65"/>
  <c r="F65"/>
  <c r="H65" s="1"/>
  <c r="E65"/>
  <c r="D65"/>
  <c r="C65"/>
  <c r="F64"/>
  <c r="E64"/>
  <c r="G64" s="1"/>
  <c r="D64"/>
  <c r="H64" s="1"/>
  <c r="C64"/>
  <c r="F63"/>
  <c r="H63" s="1"/>
  <c r="E63"/>
  <c r="D63"/>
  <c r="C63"/>
  <c r="G63" s="1"/>
  <c r="F62"/>
  <c r="E62"/>
  <c r="G62" s="1"/>
  <c r="D62"/>
  <c r="H62" s="1"/>
  <c r="C62"/>
  <c r="F61"/>
  <c r="H61" s="1"/>
  <c r="E61"/>
  <c r="D61"/>
  <c r="C61"/>
  <c r="G61" s="1"/>
  <c r="F60"/>
  <c r="E60"/>
  <c r="G60" s="1"/>
  <c r="D60"/>
  <c r="H60" s="1"/>
  <c r="C60"/>
  <c r="F59"/>
  <c r="E59"/>
  <c r="D59"/>
  <c r="C59"/>
  <c r="F58"/>
  <c r="H58" s="1"/>
  <c r="E58"/>
  <c r="D58"/>
  <c r="C58"/>
  <c r="G58" s="1"/>
  <c r="F57"/>
  <c r="E57"/>
  <c r="G57" s="1"/>
  <c r="D57"/>
  <c r="D70" s="1"/>
  <c r="C57"/>
  <c r="G56"/>
  <c r="F56"/>
  <c r="F70" s="1"/>
  <c r="H70" s="1"/>
  <c r="E56"/>
  <c r="D56"/>
  <c r="C56"/>
  <c r="C70" s="1"/>
  <c r="E55"/>
  <c r="F54"/>
  <c r="H54" s="1"/>
  <c r="E54"/>
  <c r="D54"/>
  <c r="C54"/>
  <c r="G54" s="1"/>
  <c r="F53"/>
  <c r="E53"/>
  <c r="G53" s="1"/>
  <c r="D53"/>
  <c r="H53" s="1"/>
  <c r="C53"/>
  <c r="F52"/>
  <c r="H52" s="1"/>
  <c r="E52"/>
  <c r="D52"/>
  <c r="C52"/>
  <c r="G52" s="1"/>
  <c r="F51"/>
  <c r="E51"/>
  <c r="G51" s="1"/>
  <c r="D51"/>
  <c r="H51" s="1"/>
  <c r="C51"/>
  <c r="F50"/>
  <c r="H50" s="1"/>
  <c r="E50"/>
  <c r="D50"/>
  <c r="C50"/>
  <c r="G50" s="1"/>
  <c r="F49"/>
  <c r="E49"/>
  <c r="G49" s="1"/>
  <c r="D49"/>
  <c r="D55" s="1"/>
  <c r="C49"/>
  <c r="F48"/>
  <c r="F55" s="1"/>
  <c r="H55" s="1"/>
  <c r="E48"/>
  <c r="D48"/>
  <c r="C48"/>
  <c r="C55" s="1"/>
  <c r="E47"/>
  <c r="F46"/>
  <c r="E46"/>
  <c r="D46"/>
  <c r="C46"/>
  <c r="F45"/>
  <c r="E45"/>
  <c r="G45" s="1"/>
  <c r="D45"/>
  <c r="C45"/>
  <c r="F44"/>
  <c r="E44"/>
  <c r="D44"/>
  <c r="C44"/>
  <c r="G44" s="1"/>
  <c r="F43"/>
  <c r="E43"/>
  <c r="D43"/>
  <c r="C43"/>
  <c r="G43" s="1"/>
  <c r="F42"/>
  <c r="H42" s="1"/>
  <c r="E42"/>
  <c r="G42" s="1"/>
  <c r="D42"/>
  <c r="C42"/>
  <c r="F41"/>
  <c r="E41"/>
  <c r="D41"/>
  <c r="H41" s="1"/>
  <c r="C41"/>
  <c r="G41" s="1"/>
  <c r="F40"/>
  <c r="H40" s="1"/>
  <c r="E40"/>
  <c r="G40" s="1"/>
  <c r="D40"/>
  <c r="C40"/>
  <c r="F39"/>
  <c r="E39"/>
  <c r="D39"/>
  <c r="H39" s="1"/>
  <c r="C39"/>
  <c r="G39" s="1"/>
  <c r="F38"/>
  <c r="H38" s="1"/>
  <c r="E38"/>
  <c r="G38" s="1"/>
  <c r="D38"/>
  <c r="C38"/>
  <c r="F37"/>
  <c r="E37"/>
  <c r="D37"/>
  <c r="H37" s="1"/>
  <c r="C37"/>
  <c r="G37" s="1"/>
  <c r="F36"/>
  <c r="H36" s="1"/>
  <c r="E36"/>
  <c r="G36" s="1"/>
  <c r="D36"/>
  <c r="C36"/>
  <c r="F35"/>
  <c r="F47" s="1"/>
  <c r="E35"/>
  <c r="D35"/>
  <c r="H35" s="1"/>
  <c r="C35"/>
  <c r="C47" s="1"/>
  <c r="E34"/>
  <c r="F33"/>
  <c r="E33"/>
  <c r="D33"/>
  <c r="H33" s="1"/>
  <c r="C33"/>
  <c r="G33" s="1"/>
  <c r="F32"/>
  <c r="H32" s="1"/>
  <c r="E32"/>
  <c r="G32" s="1"/>
  <c r="D32"/>
  <c r="C32"/>
  <c r="F31"/>
  <c r="E31"/>
  <c r="D31"/>
  <c r="H31" s="1"/>
  <c r="C31"/>
  <c r="G31" s="1"/>
  <c r="F30"/>
  <c r="H30" s="1"/>
  <c r="E30"/>
  <c r="G30" s="1"/>
  <c r="D30"/>
  <c r="C30"/>
  <c r="F29"/>
  <c r="E29"/>
  <c r="D29"/>
  <c r="H29" s="1"/>
  <c r="C29"/>
  <c r="G29" s="1"/>
  <c r="F28"/>
  <c r="H28" s="1"/>
  <c r="E28"/>
  <c r="G28" s="1"/>
  <c r="D28"/>
  <c r="C28"/>
  <c r="F27"/>
  <c r="E27"/>
  <c r="D27"/>
  <c r="H27" s="1"/>
  <c r="C27"/>
  <c r="G27" s="1"/>
  <c r="F26"/>
  <c r="H26" s="1"/>
  <c r="E26"/>
  <c r="G26" s="1"/>
  <c r="D26"/>
  <c r="C26"/>
  <c r="F25"/>
  <c r="E25"/>
  <c r="D25"/>
  <c r="H25" s="1"/>
  <c r="C25"/>
  <c r="G25" s="1"/>
  <c r="F24"/>
  <c r="F34" s="1"/>
  <c r="E24"/>
  <c r="G24" s="1"/>
  <c r="D24"/>
  <c r="C24"/>
  <c r="F23"/>
  <c r="E23"/>
  <c r="D23"/>
  <c r="H23" s="1"/>
  <c r="C23"/>
  <c r="C34" s="1"/>
  <c r="E22"/>
  <c r="F21"/>
  <c r="E21"/>
  <c r="D21"/>
  <c r="H21" s="1"/>
  <c r="C21"/>
  <c r="G21" s="1"/>
  <c r="F20"/>
  <c r="H20" s="1"/>
  <c r="E20"/>
  <c r="G20" s="1"/>
  <c r="D20"/>
  <c r="C20"/>
  <c r="F19"/>
  <c r="E19"/>
  <c r="D19"/>
  <c r="H19" s="1"/>
  <c r="C19"/>
  <c r="G19" s="1"/>
  <c r="F18"/>
  <c r="H18" s="1"/>
  <c r="E18"/>
  <c r="G18" s="1"/>
  <c r="D18"/>
  <c r="C18"/>
  <c r="F17"/>
  <c r="E17"/>
  <c r="D17"/>
  <c r="H17" s="1"/>
  <c r="C17"/>
  <c r="G17" s="1"/>
  <c r="F16"/>
  <c r="H16" s="1"/>
  <c r="E16"/>
  <c r="G16" s="1"/>
  <c r="D16"/>
  <c r="C16"/>
  <c r="F15"/>
  <c r="E15"/>
  <c r="D15"/>
  <c r="H15" s="1"/>
  <c r="C15"/>
  <c r="G15" s="1"/>
  <c r="F14"/>
  <c r="H14" s="1"/>
  <c r="E14"/>
  <c r="G14" s="1"/>
  <c r="D14"/>
  <c r="C14"/>
  <c r="F13"/>
  <c r="E13"/>
  <c r="D13"/>
  <c r="H13" s="1"/>
  <c r="C13"/>
  <c r="G13" s="1"/>
  <c r="F12"/>
  <c r="H12" s="1"/>
  <c r="E12"/>
  <c r="G12" s="1"/>
  <c r="D12"/>
  <c r="C12"/>
  <c r="F11"/>
  <c r="E11"/>
  <c r="D11"/>
  <c r="H11" s="1"/>
  <c r="C11"/>
  <c r="G11" s="1"/>
  <c r="F10"/>
  <c r="H10" s="1"/>
  <c r="E10"/>
  <c r="G10" s="1"/>
  <c r="D10"/>
  <c r="C10"/>
  <c r="F9"/>
  <c r="E9"/>
  <c r="D9"/>
  <c r="H9" s="1"/>
  <c r="C9"/>
  <c r="G9" s="1"/>
  <c r="F8"/>
  <c r="H8" s="1"/>
  <c r="E8"/>
  <c r="G8" s="1"/>
  <c r="D8"/>
  <c r="C8"/>
  <c r="F7"/>
  <c r="E7"/>
  <c r="D7"/>
  <c r="H7" s="1"/>
  <c r="C7"/>
  <c r="G7" s="1"/>
  <c r="F6"/>
  <c r="H6" s="1"/>
  <c r="E6"/>
  <c r="G6" s="1"/>
  <c r="D6"/>
  <c r="C6"/>
  <c r="F5"/>
  <c r="E5"/>
  <c r="D5"/>
  <c r="H5" s="1"/>
  <c r="C5"/>
  <c r="G5" s="1"/>
  <c r="F4"/>
  <c r="H4" s="1"/>
  <c r="E4"/>
  <c r="G4" s="1"/>
  <c r="D4"/>
  <c r="D22" s="1"/>
  <c r="C4"/>
  <c r="C22" s="1"/>
  <c r="G22" l="1"/>
  <c r="H34"/>
  <c r="G88"/>
  <c r="G100"/>
  <c r="G55"/>
  <c r="G47"/>
  <c r="D103"/>
  <c r="G34"/>
  <c r="C103"/>
  <c r="G103" s="1"/>
  <c r="F22"/>
  <c r="G48"/>
  <c r="H89"/>
  <c r="F100"/>
  <c r="H100" s="1"/>
  <c r="G23"/>
  <c r="G35"/>
  <c r="D47"/>
  <c r="H47" s="1"/>
  <c r="H49"/>
  <c r="H57"/>
  <c r="F77"/>
  <c r="H77" s="1"/>
  <c r="H78"/>
  <c r="G89"/>
  <c r="G71"/>
  <c r="H24"/>
  <c r="D34"/>
  <c r="H86"/>
  <c r="H48"/>
  <c r="H56"/>
  <c r="F103" l="1"/>
  <c r="H103" s="1"/>
  <c r="H22"/>
</calcChain>
</file>

<file path=xl/sharedStrings.xml><?xml version="1.0" encoding="utf-8"?>
<sst xmlns="http://schemas.openxmlformats.org/spreadsheetml/2006/main" count="126" uniqueCount="114">
  <si>
    <t>Данные об оказанных услугах за январь-февраль 2026 в рамках межтерриториальных расчетов</t>
  </si>
  <si>
    <t>№ п/п</t>
  </si>
  <si>
    <t>Наименование территории</t>
  </si>
  <si>
    <t>Объем поступивших средств от ТФОМС других субъектов РФ на оплату медицинской помощи, оказанной в медицинских организациях Пензенской области лицам, застрахованным на территории других  субъектов РФ, за  январь-февраль 2026</t>
  </si>
  <si>
    <t>Объем направленных средств территориальным фондом Пензенской области в ТФОМС других субъектов РФ за лечение лиц, застрахованных на территории Пензенской области,                                                     за январь-февраль 2026</t>
  </si>
  <si>
    <t xml:space="preserve">Отношение количества пролеченных лиц, застрахованных на территории Пензенской обл. к количеству пролеченных лиц, застрахованных на территориях других субъектов РФ </t>
  </si>
  <si>
    <t>Отношение объема направленных средств к объему поступивших средств</t>
  </si>
  <si>
    <t>Кол-во пролеченных человек, в чел.</t>
  </si>
  <si>
    <t>Сумма, поступившая от территориальных фондов, в руб.</t>
  </si>
  <si>
    <t>Сумма, перечисленная территориальным фондам, в руб.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</si>
  <si>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</si>
  <si>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</si>
  <si>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</si>
  <si>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</si>
  <si>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Г.МОСКВА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</si>
  <si>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</si>
  <si>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</si>
  <si>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</si>
  <si>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</si>
  <si>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</si>
  <si>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</si>
  <si>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</si>
  <si>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</si>
  <si>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</si>
  <si>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</si>
  <si>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</si>
  <si>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</si>
  <si>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</si>
  <si>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ИТОГО по ЦФО</t>
  </si>
  <si>
    <t>АРХАНГЕЛЬСКАЯ ОБЛАСТЬ</t>
  </si>
  <si>
    <t>ВОЛОГОДСКАЯ ОБЛАСТЬ</t>
  </si>
  <si>
    <t>Г.САНКТ-ПЕТЕРБУРГ</t>
  </si>
  <si>
    <t>КАЛИНИНГРАДСКАЯ ОБЛАСТЬ</t>
  </si>
  <si>
    <t>ЛЕНИНГРАДСКАЯ ОБЛАСТЬ</t>
  </si>
  <si>
    <t>МУРМАНСКАЯ ОБЛАСТЬ</t>
  </si>
  <si>
    <t>НЕНЕЦКИЙ АО</t>
  </si>
  <si>
    <t>НОВГОРОДСКАЯ ОБЛАСТЬ</t>
  </si>
  <si>
    <t>ПСКОВСКАЯ ОБЛАСТЬ</t>
  </si>
  <si>
    <t>РЕСПУБЛИКА КАРЕЛИЯ</t>
  </si>
  <si>
    <t>РЕСПУБЛИКА КОМИ</t>
  </si>
  <si>
    <t>ИТОГО по СЗФО</t>
  </si>
  <si>
    <t>АСТРАХАНСКАЯ ОБЛАСТЬ</t>
  </si>
  <si>
    <t>ВОЛГОГРАДСКАЯ ОБЛАСТЬ</t>
  </si>
  <si>
    <t>КРАСНОДАРСКИЙ КРАЙ</t>
  </si>
  <si>
    <t>РЕСПУБЛИКА АДЫГЕЯ(АДЫГЕЯ)</t>
  </si>
  <si>
    <t>РЕСПУБЛИКА КАЛМЫКИЯ</t>
  </si>
  <si>
    <t>РОСТОВСКАЯ ОБЛАСТЬ</t>
  </si>
  <si>
    <t>РЕСПУБЛИКА КРЫМ</t>
  </si>
  <si>
    <t>Г. СЕВАСТОПОЛЬ</t>
  </si>
  <si>
    <t>ДОНЕЦКАЯ НАРОДНАЯ РЕСПУБЛИКА</t>
  </si>
  <si>
    <t>-</t>
  </si>
  <si>
    <t>ЗАПОРОЖСКАЯ ОБЛАСТЬ</t>
  </si>
  <si>
    <t>ЛУГАНСКАЯ НАРОДНАЯ РЕСПУБЛИКА</t>
  </si>
  <si>
    <t>ХЕРСОНСКАЯ ОБЛАСТЬ</t>
  </si>
  <si>
    <t>ИТОГО по ЮФО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</si>
  <si>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</si>
  <si>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</si>
  <si>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</si>
  <si>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</si>
  <si>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</si>
  <si>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</si>
  <si>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ЧЕЧЕНСКАЯ РЕСПУБЛИКА</t>
  </si>
  <si>
    <t>ИТОГО по СКФО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</si>
  <si>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</si>
  <si>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</si>
  <si>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</si>
  <si>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</si>
  <si>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</si>
  <si>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</si>
  <si>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</si>
  <si>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</si>
  <si>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</si>
  <si>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</si>
  <si>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</si>
  <si>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</si>
  <si>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</si>
  <si>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</si>
  <si>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ИТОГО по ПФО</t>
  </si>
  <si>
    <t>КУРГАНСКАЯ ОБЛАСТЬ</t>
  </si>
  <si>
    <t>СВЕРДЛОВСКАЯ ОБЛАСТЬ</t>
  </si>
  <si>
    <t>ТЮМЕНСКАЯ ОБЛАСТЬ</t>
  </si>
  <si>
    <t>ХАНТЫ-МАНСИЙСКИЙ АО</t>
  </si>
  <si>
    <t>ЧЕЛЯБИНСКАЯ ОБЛАСТЬ</t>
  </si>
  <si>
    <t>ЯМАЛО-НЕНЕЦКИЙ АО</t>
  </si>
  <si>
    <t>ИТОГО по УФО</t>
  </si>
  <si>
    <t>АЛТАЙСКИЙ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</si>
  <si>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</si>
  <si>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</si>
  <si>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</si>
  <si>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</si>
  <si>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</si>
  <si>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ГОРНЫЙ АЛТАЙ</t>
  </si>
  <si>
    <t>РЕСПУБЛИКА ТЫВА</t>
  </si>
  <si>
    <t>РЕСПУБЛИКА ХАКАСИЯ</t>
  </si>
  <si>
    <t>ТОМСКАЯ ОБЛАСТЬ</t>
  </si>
  <si>
    <t>ИТОГО по СФО</t>
  </si>
  <si>
    <t>АМУРСКАЯ ОБЛАСТЬ</t>
  </si>
  <si>
    <t>ЕВРЕЙСКАЯ АО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</si>
  <si>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</si>
  <si>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</si>
  <si>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</si>
  <si>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</si>
  <si>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</si>
  <si>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САХА(ЯКУТИЯ)</t>
  </si>
  <si>
    <t>САХАЛИНСКАЯ ОБЛАСТЬ</t>
  </si>
  <si>
    <t>ХАБАРОВСКИЙ КРАЙ</t>
  </si>
  <si>
    <t>ЧУКОТСКИЙ АО</t>
  </si>
  <si>
    <t>ИТОГО по ДФО</t>
  </si>
  <si>
    <t>БАЙКОНУР</t>
  </si>
  <si>
    <t>Итого Байконур:</t>
  </si>
  <si>
    <t>ИТОГО по Всем территориям:</t>
  </si>
  <si>
    <t>Начальник ОМТР</t>
  </si>
  <si>
    <t>__________________</t>
  </si>
  <si>
    <t>Н.Г. Синичкина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</si>
</sst>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_ ;\-#,##0\ "/>
  </numFmts>
  <fonts count="1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1"/>
      <color rgb="FF000000"/>
      <name val="Calibri"/>
      <family val="2"/>
      <scheme val="minor"/>
    </font>
    <font>
      <sz val="1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/>
    </xf>
    <xf numFmtId="49" fontId="0" fillId="0" borderId="4" xfId="0" applyNumberFormat="1" applyFont="1" applyBorder="1"/>
    <xf numFmtId="1" fontId="5" fillId="0" borderId="4" xfId="0" applyNumberFormat="1" applyFont="1" applyFill="1" applyBorder="1" applyAlignment="1">
      <alignment horizontal="center"/>
    </xf>
    <xf numFmtId="164" fontId="5" fillId="0" borderId="5" xfId="2" applyNumberFormat="1" applyFont="1" applyFill="1" applyBorder="1"/>
    <xf numFmtId="164" fontId="5" fillId="0" borderId="4" xfId="1" applyFont="1" applyBorder="1"/>
    <xf numFmtId="164" fontId="5" fillId="0" borderId="5" xfId="1" applyNumberFormat="1" applyFont="1" applyFill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1" fontId="0" fillId="0" borderId="0" xfId="0" applyNumberFormat="1" applyFont="1" applyBorder="1"/>
    <xf numFmtId="1" fontId="3" fillId="2" borderId="2" xfId="0" applyNumberFormat="1" applyFont="1" applyFill="1" applyBorder="1" applyAlignment="1">
      <alignment horizontal="center"/>
    </xf>
    <xf numFmtId="49" fontId="3" fillId="2" borderId="4" xfId="0" applyNumberFormat="1" applyFont="1" applyFill="1" applyBorder="1"/>
    <xf numFmtId="1" fontId="6" fillId="2" borderId="4" xfId="0" applyNumberFormat="1" applyFont="1" applyFill="1" applyBorder="1" applyAlignment="1">
      <alignment horizontal="center"/>
    </xf>
    <xf numFmtId="164" fontId="6" fillId="2" borderId="5" xfId="2" applyNumberFormat="1" applyFont="1" applyFill="1" applyBorder="1"/>
    <xf numFmtId="166" fontId="6" fillId="2" borderId="4" xfId="2" applyNumberFormat="1" applyFont="1" applyFill="1" applyBorder="1" applyAlignment="1">
      <alignment horizontal="center"/>
    </xf>
    <xf numFmtId="164" fontId="6" fillId="2" borderId="5" xfId="1" applyFont="1" applyFill="1" applyBorder="1"/>
    <xf numFmtId="164" fontId="6" fillId="2" borderId="5" xfId="1" applyNumberFormat="1" applyFont="1" applyFill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49" fontId="0" fillId="0" borderId="5" xfId="0" applyNumberFormat="1" applyFont="1" applyBorder="1"/>
    <xf numFmtId="49" fontId="0" fillId="0" borderId="4" xfId="0" applyNumberFormat="1" applyFont="1" applyFill="1" applyBorder="1"/>
    <xf numFmtId="49" fontId="0" fillId="0" borderId="5" xfId="0" applyNumberFormat="1" applyBorder="1"/>
    <xf numFmtId="1" fontId="5" fillId="3" borderId="4" xfId="0" applyNumberFormat="1" applyFont="1" applyFill="1" applyBorder="1" applyAlignment="1">
      <alignment horizontal="center"/>
    </xf>
    <xf numFmtId="164" fontId="5" fillId="3" borderId="5" xfId="2" applyNumberFormat="1" applyFont="1" applyFill="1" applyBorder="1"/>
    <xf numFmtId="164" fontId="6" fillId="3" borderId="5" xfId="2" applyNumberFormat="1" applyFont="1" applyFill="1" applyBorder="1"/>
    <xf numFmtId="164" fontId="6" fillId="2" borderId="4" xfId="1" applyFont="1" applyFill="1" applyBorder="1"/>
    <xf numFmtId="49" fontId="0" fillId="0" borderId="5" xfId="0" applyNumberFormat="1" applyFont="1" applyFill="1" applyBorder="1"/>
    <xf numFmtId="49" fontId="3" fillId="2" borderId="5" xfId="0" applyNumberFormat="1" applyFont="1" applyFill="1" applyBorder="1"/>
    <xf numFmtId="1" fontId="3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166" fontId="6" fillId="2" borderId="5" xfId="2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49" fontId="0" fillId="0" borderId="0" xfId="0" applyNumberFormat="1" applyFont="1"/>
    <xf numFmtId="1" fontId="0" fillId="0" borderId="0" xfId="0" applyNumberFormat="1" applyFont="1"/>
    <xf numFmtId="164" fontId="0" fillId="0" borderId="0" xfId="1" applyFont="1" applyAlignment="1">
      <alignment horizontal="center"/>
    </xf>
    <xf numFmtId="165" fontId="0" fillId="0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 applyFont="1" applyAlignment="1">
      <alignment horizontal="center"/>
    </xf>
    <xf numFmtId="2" fontId="0" fillId="0" borderId="0" xfId="0" applyNumberFormat="1" applyFont="1" applyBorder="1"/>
    <xf numFmtId="1" fontId="7" fillId="0" borderId="0" xfId="0" applyNumberFormat="1" applyFont="1" applyAlignment="1">
      <alignment horizontal="center"/>
    </xf>
    <xf numFmtId="49" fontId="7" fillId="0" borderId="0" xfId="0" applyNumberFormat="1" applyFont="1" applyFill="1"/>
    <xf numFmtId="1" fontId="7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0" fontId="7" fillId="0" borderId="0" xfId="0" applyFont="1" applyAlignment="1">
      <alignment horizontal="center"/>
    </xf>
    <xf numFmtId="2" fontId="7" fillId="0" borderId="0" xfId="0" applyNumberFormat="1" applyFont="1" applyBorder="1"/>
    <xf numFmtId="0" fontId="7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/>
    </xf>
    <xf numFmtId="164" fontId="0" fillId="0" borderId="0" xfId="1" applyFont="1"/>
    <xf numFmtId="1" fontId="0" fillId="0" borderId="0" xfId="0" applyNumberFormat="1" applyFont="1" applyFill="1"/>
    <xf numFmtId="166" fontId="0" fillId="0" borderId="0" xfId="0" applyNumberFormat="1" applyFont="1" applyFill="1"/>
  </cellXfs>
  <cellStyles count="7">
    <cellStyle name="Normal" xfId="3"/>
    <cellStyle name="Обычный" xfId="0" builtinId="0"/>
    <cellStyle name="Обычный 2" xfId="4"/>
    <cellStyle name="Обычный 3" xfId="5"/>
    <cellStyle name="Финансовый" xfId="1" builtinId="3"/>
    <cellStyle name="Финансовый 2" xfId="2"/>
    <cellStyle name="Финансовый 2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6;&#1072;&#1089;&#1095;&#1077;&#1090;&#1099;%20&#1087;&#1086;%20&#1080;&#1085;&#1086;&#1075;&#1086;&#1088;&#1086;&#1076;&#1085;&#1080;&#1084;%20&#1087;&#1088;&#1086;&#1083;&#1077;&#1095;&#1077;&#1085;&#1085;&#1099;&#1084;%20&#1075;&#1088;&#1072;&#1078;&#1076;&#1072;&#1085;&#1072;&#1084;\&#1044;&#1083;&#1103;%20&#1040;&#1082;&#1089;&#1077;&#1085;&#1086;&#1074;&#1086;&#1081;\&#1055;&#1051;&#1040;&#1053;&#1045;&#1056;&#1050;&#1040;%202026\&#1054;&#1041;&#1065;&#1045;&#1045;%20&#1079;&#1072;%20&#1103;&#1085;&#1074;&#1072;&#1088;&#1100;-&#1092;&#1077;&#1074;&#1088;&#1072;&#1083;&#1100;%2020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СТУПИВШИЕ"/>
      <sheetName val="ПОСТУПИВШИЕ ПРИГР"/>
      <sheetName val="Для Усовой"/>
      <sheetName val="Баландина по Усовой"/>
      <sheetName val="Расход"/>
      <sheetName val="СВОД"/>
      <sheetName val="Расход пригр"/>
      <sheetName val="СВОД (2)"/>
      <sheetName val="банк СВ"/>
      <sheetName val="Лист2"/>
      <sheetName val="Лист3"/>
      <sheetName val="СВОД (3)"/>
      <sheetName val="Лист4"/>
    </sheetNames>
    <sheetDataSet>
      <sheetData sheetId="0"/>
      <sheetData sheetId="1"/>
      <sheetData sheetId="2"/>
      <sheetData sheetId="3">
        <row r="4">
          <cell r="C4">
            <v>11</v>
          </cell>
          <cell r="D4">
            <v>268502.49</v>
          </cell>
        </row>
        <row r="5">
          <cell r="C5">
            <v>8</v>
          </cell>
          <cell r="D5">
            <v>12028.2</v>
          </cell>
        </row>
        <row r="6">
          <cell r="C6">
            <v>20</v>
          </cell>
          <cell r="D6">
            <v>121731.1</v>
          </cell>
        </row>
        <row r="7">
          <cell r="C7">
            <v>25</v>
          </cell>
          <cell r="D7">
            <v>411099.64</v>
          </cell>
        </row>
        <row r="8">
          <cell r="C8">
            <v>1041</v>
          </cell>
          <cell r="D8">
            <v>0</v>
          </cell>
        </row>
        <row r="9">
          <cell r="C9">
            <v>10</v>
          </cell>
          <cell r="D9">
            <v>109911.42</v>
          </cell>
        </row>
        <row r="10">
          <cell r="C10">
            <v>4</v>
          </cell>
          <cell r="D10">
            <v>49515.649999999994</v>
          </cell>
        </row>
        <row r="11">
          <cell r="C11">
            <v>2</v>
          </cell>
          <cell r="D11">
            <v>7629.82</v>
          </cell>
        </row>
        <row r="12">
          <cell r="C12">
            <v>7</v>
          </cell>
          <cell r="D12">
            <v>65090.429999999993</v>
          </cell>
        </row>
        <row r="13">
          <cell r="C13">
            <v>11</v>
          </cell>
          <cell r="D13">
            <v>920342.58999999985</v>
          </cell>
        </row>
        <row r="14">
          <cell r="C14">
            <v>620</v>
          </cell>
          <cell r="D14">
            <v>4100881.3</v>
          </cell>
        </row>
        <row r="15">
          <cell r="C15">
            <v>4</v>
          </cell>
          <cell r="D15">
            <v>97902.46</v>
          </cell>
        </row>
        <row r="16">
          <cell r="C16">
            <v>29</v>
          </cell>
          <cell r="D16">
            <v>345413.08</v>
          </cell>
        </row>
        <row r="17">
          <cell r="C17">
            <v>3</v>
          </cell>
          <cell r="D17">
            <v>6106.85</v>
          </cell>
        </row>
        <row r="18">
          <cell r="C18">
            <v>85</v>
          </cell>
          <cell r="D18">
            <v>1134972.25</v>
          </cell>
        </row>
        <row r="19">
          <cell r="C19">
            <v>11</v>
          </cell>
          <cell r="D19">
            <v>67012.09</v>
          </cell>
        </row>
        <row r="20">
          <cell r="C20">
            <v>17</v>
          </cell>
          <cell r="D20">
            <v>22455.73</v>
          </cell>
        </row>
        <row r="21">
          <cell r="C21">
            <v>6</v>
          </cell>
          <cell r="D21">
            <v>22401.96</v>
          </cell>
        </row>
        <row r="23">
          <cell r="C23">
            <v>13</v>
          </cell>
          <cell r="D23">
            <v>157064.61000000002</v>
          </cell>
        </row>
        <row r="24">
          <cell r="C24">
            <v>5</v>
          </cell>
          <cell r="D24">
            <v>4320.91</v>
          </cell>
        </row>
        <row r="25">
          <cell r="C25">
            <v>154</v>
          </cell>
          <cell r="D25">
            <v>1537531.92</v>
          </cell>
        </row>
        <row r="26">
          <cell r="C26">
            <v>11</v>
          </cell>
          <cell r="D26">
            <v>233327.16</v>
          </cell>
        </row>
        <row r="27">
          <cell r="C27">
            <v>33</v>
          </cell>
          <cell r="D27">
            <v>241648.58</v>
          </cell>
        </row>
        <row r="28">
          <cell r="C28">
            <v>28</v>
          </cell>
          <cell r="D28">
            <v>279176.99</v>
          </cell>
        </row>
        <row r="29">
          <cell r="C29">
            <v>0</v>
          </cell>
          <cell r="D29">
            <v>0</v>
          </cell>
        </row>
        <row r="30">
          <cell r="C30">
            <v>8</v>
          </cell>
          <cell r="D30">
            <v>17980.32</v>
          </cell>
        </row>
        <row r="31">
          <cell r="C31">
            <v>5</v>
          </cell>
          <cell r="D31">
            <v>9532.8700000000008</v>
          </cell>
        </row>
        <row r="32">
          <cell r="C32">
            <v>5</v>
          </cell>
          <cell r="D32">
            <v>9080.61</v>
          </cell>
        </row>
        <row r="33">
          <cell r="C33">
            <v>14</v>
          </cell>
          <cell r="D33">
            <v>188791.92</v>
          </cell>
        </row>
        <row r="35">
          <cell r="C35">
            <v>19</v>
          </cell>
          <cell r="D35">
            <v>236849.46</v>
          </cell>
        </row>
        <row r="36">
          <cell r="C36">
            <v>55</v>
          </cell>
          <cell r="D36">
            <v>0</v>
          </cell>
        </row>
        <row r="37">
          <cell r="C37">
            <v>79</v>
          </cell>
          <cell r="D37">
            <v>459389.19</v>
          </cell>
        </row>
        <row r="38">
          <cell r="C38">
            <v>2</v>
          </cell>
          <cell r="D38">
            <v>7980.84</v>
          </cell>
        </row>
        <row r="39">
          <cell r="C39">
            <v>0</v>
          </cell>
          <cell r="D39">
            <v>1215.52</v>
          </cell>
        </row>
        <row r="40">
          <cell r="C40">
            <v>33</v>
          </cell>
          <cell r="D40">
            <v>579169.57999999996</v>
          </cell>
        </row>
        <row r="41">
          <cell r="C41">
            <v>13</v>
          </cell>
          <cell r="D41">
            <v>498583.91000000003</v>
          </cell>
        </row>
        <row r="42">
          <cell r="C42">
            <v>8</v>
          </cell>
          <cell r="D42">
            <v>21445.1</v>
          </cell>
        </row>
        <row r="43">
          <cell r="C43">
            <v>7</v>
          </cell>
          <cell r="D43">
            <v>15399.02</v>
          </cell>
          <cell r="E43">
            <v>86</v>
          </cell>
          <cell r="F43">
            <v>526774.6</v>
          </cell>
        </row>
        <row r="44">
          <cell r="C44">
            <v>1</v>
          </cell>
          <cell r="D44">
            <v>0</v>
          </cell>
          <cell r="E44">
            <v>9</v>
          </cell>
          <cell r="F44">
            <v>28948.1</v>
          </cell>
        </row>
        <row r="45">
          <cell r="C45">
            <v>1</v>
          </cell>
          <cell r="D45">
            <v>4706.0200000000004</v>
          </cell>
          <cell r="E45">
            <v>51</v>
          </cell>
          <cell r="F45">
            <v>469904.60000000003</v>
          </cell>
        </row>
        <row r="46">
          <cell r="C46">
            <v>0</v>
          </cell>
          <cell r="D46">
            <v>76320.900000000009</v>
          </cell>
          <cell r="E46">
            <v>1</v>
          </cell>
          <cell r="F46">
            <v>4292.8999999999996</v>
          </cell>
        </row>
        <row r="48">
          <cell r="C48">
            <v>2</v>
          </cell>
          <cell r="D48">
            <v>91696.540000000008</v>
          </cell>
        </row>
        <row r="49">
          <cell r="C49">
            <v>0</v>
          </cell>
          <cell r="D49">
            <v>0</v>
          </cell>
        </row>
        <row r="50">
          <cell r="C50">
            <v>6</v>
          </cell>
          <cell r="D50">
            <v>539189.16</v>
          </cell>
        </row>
        <row r="51">
          <cell r="C51">
            <v>3</v>
          </cell>
          <cell r="D51">
            <v>18296.02</v>
          </cell>
        </row>
        <row r="52">
          <cell r="C52">
            <v>2</v>
          </cell>
          <cell r="D52">
            <v>18393.48</v>
          </cell>
        </row>
        <row r="53">
          <cell r="C53">
            <v>17</v>
          </cell>
          <cell r="D53">
            <v>241797.15000000002</v>
          </cell>
        </row>
        <row r="54">
          <cell r="C54">
            <v>9</v>
          </cell>
          <cell r="D54">
            <v>194441.45</v>
          </cell>
        </row>
        <row r="56">
          <cell r="C56">
            <v>7</v>
          </cell>
          <cell r="D56">
            <v>119470.79</v>
          </cell>
        </row>
        <row r="57">
          <cell r="C57">
            <v>36</v>
          </cell>
          <cell r="D57">
            <v>550656.97</v>
          </cell>
        </row>
        <row r="58">
          <cell r="C58">
            <v>35</v>
          </cell>
          <cell r="D58">
            <v>659872.64</v>
          </cell>
        </row>
        <row r="59">
          <cell r="C59">
            <v>0</v>
          </cell>
          <cell r="D59">
            <v>0</v>
          </cell>
        </row>
        <row r="60">
          <cell r="C60">
            <v>13</v>
          </cell>
          <cell r="D60">
            <v>195993.28999999998</v>
          </cell>
        </row>
        <row r="61">
          <cell r="C61">
            <v>32</v>
          </cell>
          <cell r="D61">
            <v>116408</v>
          </cell>
        </row>
        <row r="62">
          <cell r="C62">
            <v>8</v>
          </cell>
          <cell r="D62">
            <v>84963.48</v>
          </cell>
        </row>
        <row r="63">
          <cell r="C63">
            <v>234</v>
          </cell>
          <cell r="D63">
            <v>11150620.140000001</v>
          </cell>
        </row>
        <row r="64">
          <cell r="C64">
            <v>60</v>
          </cell>
          <cell r="D64">
            <v>196210.65000000002</v>
          </cell>
        </row>
        <row r="65">
          <cell r="C65">
            <v>229</v>
          </cell>
          <cell r="D65">
            <v>2131542.23</v>
          </cell>
        </row>
        <row r="66">
          <cell r="C66">
            <v>608</v>
          </cell>
          <cell r="D66">
            <v>7678919.25</v>
          </cell>
        </row>
        <row r="67">
          <cell r="C67">
            <v>7</v>
          </cell>
          <cell r="D67">
            <v>102690.34</v>
          </cell>
        </row>
        <row r="68">
          <cell r="C68">
            <v>294</v>
          </cell>
          <cell r="D68">
            <v>3474060.1199999996</v>
          </cell>
        </row>
        <row r="69">
          <cell r="C69">
            <v>18</v>
          </cell>
          <cell r="D69">
            <v>354789.48</v>
          </cell>
        </row>
        <row r="71">
          <cell r="C71">
            <v>1</v>
          </cell>
          <cell r="D71">
            <v>67772.06</v>
          </cell>
        </row>
        <row r="72">
          <cell r="C72">
            <v>20</v>
          </cell>
          <cell r="D72">
            <v>227889.22000000003</v>
          </cell>
        </row>
        <row r="73">
          <cell r="C73">
            <v>4</v>
          </cell>
          <cell r="D73">
            <v>14015.509999999998</v>
          </cell>
        </row>
        <row r="74">
          <cell r="C74">
            <v>36</v>
          </cell>
          <cell r="D74">
            <v>170130.75</v>
          </cell>
        </row>
        <row r="75">
          <cell r="C75">
            <v>16</v>
          </cell>
          <cell r="D75">
            <v>70945.61</v>
          </cell>
        </row>
        <row r="76">
          <cell r="C76">
            <v>18</v>
          </cell>
          <cell r="D76">
            <v>0</v>
          </cell>
        </row>
        <row r="78">
          <cell r="C78">
            <v>7</v>
          </cell>
          <cell r="D78">
            <v>83101.48</v>
          </cell>
        </row>
        <row r="79">
          <cell r="C79">
            <v>2</v>
          </cell>
          <cell r="D79">
            <v>6062.14</v>
          </cell>
        </row>
        <row r="80">
          <cell r="C80">
            <v>3</v>
          </cell>
          <cell r="D80">
            <v>67216.92</v>
          </cell>
        </row>
        <row r="81">
          <cell r="C81">
            <v>13</v>
          </cell>
          <cell r="D81">
            <v>119928.01999999999</v>
          </cell>
        </row>
        <row r="82">
          <cell r="C82">
            <v>9</v>
          </cell>
          <cell r="D82">
            <v>136906.99</v>
          </cell>
        </row>
        <row r="83">
          <cell r="C83">
            <v>5</v>
          </cell>
          <cell r="D83">
            <v>0</v>
          </cell>
        </row>
        <row r="84">
          <cell r="C84">
            <v>0</v>
          </cell>
          <cell r="D84">
            <v>1508.8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5</v>
          </cell>
          <cell r="D87">
            <v>34884.5</v>
          </cell>
        </row>
        <row r="89">
          <cell r="C89">
            <v>2</v>
          </cell>
          <cell r="D89">
            <v>7237.41</v>
          </cell>
        </row>
        <row r="90">
          <cell r="C90">
            <v>1</v>
          </cell>
          <cell r="D90">
            <v>1889.14</v>
          </cell>
        </row>
        <row r="91">
          <cell r="C91">
            <v>8</v>
          </cell>
          <cell r="D91">
            <v>153300.19999999998</v>
          </cell>
        </row>
        <row r="92">
          <cell r="C92">
            <v>2</v>
          </cell>
          <cell r="D92">
            <v>14312.32</v>
          </cell>
        </row>
        <row r="93">
          <cell r="C93">
            <v>1</v>
          </cell>
          <cell r="D93">
            <v>30458.66</v>
          </cell>
        </row>
        <row r="94">
          <cell r="C94">
            <v>7</v>
          </cell>
          <cell r="D94">
            <v>11747.71</v>
          </cell>
        </row>
        <row r="95">
          <cell r="C95">
            <v>2</v>
          </cell>
          <cell r="D95">
            <v>53533.72</v>
          </cell>
        </row>
        <row r="96">
          <cell r="C96">
            <v>5</v>
          </cell>
          <cell r="D96">
            <v>4062.15</v>
          </cell>
        </row>
        <row r="97">
          <cell r="C97">
            <v>10</v>
          </cell>
          <cell r="D97">
            <v>337783.23000000004</v>
          </cell>
        </row>
        <row r="98">
          <cell r="C98">
            <v>6</v>
          </cell>
          <cell r="D98">
            <v>27077.09</v>
          </cell>
        </row>
        <row r="99">
          <cell r="C99">
            <v>3</v>
          </cell>
          <cell r="D99">
            <v>49833.07</v>
          </cell>
        </row>
        <row r="101">
          <cell r="C101">
            <v>2</v>
          </cell>
          <cell r="D101">
            <v>2460.69</v>
          </cell>
        </row>
        <row r="102">
          <cell r="C102">
            <v>2</v>
          </cell>
          <cell r="D102">
            <v>2460.69</v>
          </cell>
        </row>
      </sheetData>
      <sheetData sheetId="4">
        <row r="4">
          <cell r="E4">
            <v>18</v>
          </cell>
          <cell r="F4">
            <v>27154.27</v>
          </cell>
        </row>
        <row r="5">
          <cell r="E5">
            <v>9</v>
          </cell>
          <cell r="F5">
            <v>19498.579999999998</v>
          </cell>
        </row>
        <row r="6">
          <cell r="E6">
            <v>25</v>
          </cell>
          <cell r="F6">
            <v>85988.84</v>
          </cell>
        </row>
        <row r="7">
          <cell r="E7">
            <v>247</v>
          </cell>
          <cell r="F7">
            <v>7683732.5700000003</v>
          </cell>
        </row>
        <row r="8">
          <cell r="E8">
            <v>1266</v>
          </cell>
          <cell r="F8">
            <v>73920720.99000001</v>
          </cell>
        </row>
        <row r="9">
          <cell r="E9">
            <v>18</v>
          </cell>
          <cell r="F9">
            <v>2036127.71</v>
          </cell>
        </row>
        <row r="10">
          <cell r="E10">
            <v>75</v>
          </cell>
          <cell r="F10">
            <v>929286.74</v>
          </cell>
        </row>
        <row r="11">
          <cell r="E11">
            <v>14</v>
          </cell>
          <cell r="F11">
            <v>363084.73000000004</v>
          </cell>
        </row>
        <row r="12">
          <cell r="E12">
            <v>13</v>
          </cell>
          <cell r="F12">
            <v>47533.21</v>
          </cell>
        </row>
        <row r="13">
          <cell r="E13">
            <v>24</v>
          </cell>
          <cell r="F13">
            <v>259281.21000000002</v>
          </cell>
        </row>
        <row r="14">
          <cell r="E14">
            <v>1050</v>
          </cell>
          <cell r="F14">
            <v>55372415</v>
          </cell>
        </row>
        <row r="15">
          <cell r="E15">
            <v>3</v>
          </cell>
          <cell r="F15">
            <v>9052.31</v>
          </cell>
        </row>
        <row r="16">
          <cell r="E16">
            <v>17</v>
          </cell>
          <cell r="F16">
            <v>333089.94</v>
          </cell>
        </row>
        <row r="17">
          <cell r="E17">
            <v>3</v>
          </cell>
          <cell r="F17">
            <v>40635.33</v>
          </cell>
        </row>
        <row r="18">
          <cell r="E18">
            <v>131</v>
          </cell>
          <cell r="F18">
            <v>1094059.6299999999</v>
          </cell>
        </row>
        <row r="19">
          <cell r="E19">
            <v>19</v>
          </cell>
          <cell r="F19">
            <v>147978.75</v>
          </cell>
        </row>
        <row r="20">
          <cell r="E20">
            <v>31</v>
          </cell>
          <cell r="F20">
            <v>87218.73</v>
          </cell>
        </row>
        <row r="21">
          <cell r="E21">
            <v>9</v>
          </cell>
          <cell r="F21">
            <v>61841.94</v>
          </cell>
        </row>
        <row r="22">
          <cell r="E22">
            <v>2972</v>
          </cell>
        </row>
        <row r="23">
          <cell r="E23">
            <v>5</v>
          </cell>
          <cell r="F23">
            <v>7325.59</v>
          </cell>
        </row>
        <row r="24">
          <cell r="E24">
            <v>4</v>
          </cell>
          <cell r="F24">
            <v>8462.84</v>
          </cell>
        </row>
        <row r="25">
          <cell r="E25">
            <v>273</v>
          </cell>
          <cell r="F25">
            <v>5977981.1699999999</v>
          </cell>
        </row>
        <row r="26">
          <cell r="E26">
            <v>8</v>
          </cell>
          <cell r="F26">
            <v>33428.42</v>
          </cell>
        </row>
        <row r="27">
          <cell r="E27">
            <v>30</v>
          </cell>
          <cell r="F27">
            <v>666771.18999999994</v>
          </cell>
        </row>
        <row r="28">
          <cell r="E28">
            <v>16</v>
          </cell>
          <cell r="F28">
            <v>141158.32</v>
          </cell>
        </row>
        <row r="29">
          <cell r="E29">
            <v>1</v>
          </cell>
          <cell r="F29">
            <v>14698.9</v>
          </cell>
        </row>
        <row r="30">
          <cell r="E30">
            <v>3</v>
          </cell>
          <cell r="F30">
            <v>2058</v>
          </cell>
        </row>
        <row r="31">
          <cell r="E31">
            <v>1</v>
          </cell>
          <cell r="F31">
            <v>810.9</v>
          </cell>
        </row>
        <row r="32">
          <cell r="E32">
            <v>2</v>
          </cell>
          <cell r="F32">
            <v>3340.18</v>
          </cell>
        </row>
        <row r="33">
          <cell r="E33">
            <v>12</v>
          </cell>
          <cell r="F33">
            <v>79991.62</v>
          </cell>
        </row>
        <row r="34">
          <cell r="E34">
            <v>355</v>
          </cell>
        </row>
        <row r="35">
          <cell r="E35">
            <v>9</v>
          </cell>
          <cell r="F35">
            <v>46730.78</v>
          </cell>
        </row>
        <row r="36">
          <cell r="E36">
            <v>43</v>
          </cell>
          <cell r="F36">
            <v>346185</v>
          </cell>
        </row>
        <row r="37">
          <cell r="E37">
            <v>240</v>
          </cell>
          <cell r="F37">
            <v>2219424.6</v>
          </cell>
        </row>
        <row r="38">
          <cell r="E38">
            <v>7</v>
          </cell>
          <cell r="F38">
            <v>290740.31</v>
          </cell>
        </row>
        <row r="39">
          <cell r="E39">
            <v>5</v>
          </cell>
          <cell r="F39">
            <v>59351.07</v>
          </cell>
        </row>
        <row r="40">
          <cell r="E40">
            <v>31</v>
          </cell>
          <cell r="F40">
            <v>537167.19000000006</v>
          </cell>
        </row>
        <row r="41">
          <cell r="E41">
            <v>13</v>
          </cell>
          <cell r="F41">
            <v>117256.88</v>
          </cell>
        </row>
        <row r="42">
          <cell r="E42">
            <v>6</v>
          </cell>
          <cell r="F42">
            <v>20715.78</v>
          </cell>
        </row>
        <row r="47">
          <cell r="E47">
            <v>501</v>
          </cell>
        </row>
        <row r="48">
          <cell r="E48">
            <v>6</v>
          </cell>
          <cell r="F48">
            <v>63648.55</v>
          </cell>
        </row>
        <row r="49">
          <cell r="E49">
            <v>2</v>
          </cell>
          <cell r="F49">
            <v>38796.71</v>
          </cell>
        </row>
        <row r="50">
          <cell r="E50">
            <v>14</v>
          </cell>
          <cell r="F50">
            <v>43595.94</v>
          </cell>
        </row>
        <row r="51">
          <cell r="E51">
            <v>3</v>
          </cell>
          <cell r="F51">
            <v>37908.71</v>
          </cell>
        </row>
        <row r="52">
          <cell r="E52">
            <v>1</v>
          </cell>
          <cell r="F52">
            <v>1567.62</v>
          </cell>
        </row>
        <row r="53">
          <cell r="E53">
            <v>38</v>
          </cell>
          <cell r="F53">
            <v>341857.39000000007</v>
          </cell>
        </row>
        <row r="54">
          <cell r="E54">
            <v>5</v>
          </cell>
          <cell r="F54">
            <v>284757.32</v>
          </cell>
        </row>
        <row r="55">
          <cell r="E55">
            <v>69</v>
          </cell>
        </row>
        <row r="56">
          <cell r="E56">
            <v>5</v>
          </cell>
          <cell r="F56">
            <v>8722.06</v>
          </cell>
        </row>
        <row r="57">
          <cell r="E57">
            <v>88</v>
          </cell>
          <cell r="F57">
            <v>1049372.7</v>
          </cell>
        </row>
        <row r="58">
          <cell r="E58">
            <v>6</v>
          </cell>
          <cell r="F58">
            <v>58304.12</v>
          </cell>
        </row>
        <row r="59">
          <cell r="E59">
            <v>0</v>
          </cell>
          <cell r="F59">
            <v>0</v>
          </cell>
        </row>
        <row r="60">
          <cell r="E60">
            <v>17</v>
          </cell>
          <cell r="F60">
            <v>50804.72</v>
          </cell>
        </row>
        <row r="61">
          <cell r="E61">
            <v>18</v>
          </cell>
          <cell r="F61">
            <v>420317.92</v>
          </cell>
        </row>
        <row r="62">
          <cell r="E62">
            <v>6</v>
          </cell>
          <cell r="F62">
            <v>20138.169999999998</v>
          </cell>
        </row>
        <row r="63">
          <cell r="E63">
            <v>283</v>
          </cell>
          <cell r="F63">
            <v>5429611.9399999995</v>
          </cell>
        </row>
        <row r="64">
          <cell r="E64">
            <v>127</v>
          </cell>
          <cell r="F64">
            <v>2136405.84</v>
          </cell>
        </row>
        <row r="65">
          <cell r="E65">
            <v>145</v>
          </cell>
          <cell r="F65">
            <v>5207604.3099999996</v>
          </cell>
        </row>
        <row r="66">
          <cell r="E66">
            <v>111</v>
          </cell>
          <cell r="F66">
            <v>12795288.760000002</v>
          </cell>
        </row>
        <row r="67">
          <cell r="E67">
            <v>26</v>
          </cell>
          <cell r="F67">
            <v>958275.99999999988</v>
          </cell>
        </row>
        <row r="68">
          <cell r="E68">
            <v>29</v>
          </cell>
          <cell r="F68">
            <v>174201.84</v>
          </cell>
        </row>
        <row r="69">
          <cell r="E69">
            <v>64</v>
          </cell>
          <cell r="F69">
            <v>84233.67</v>
          </cell>
        </row>
        <row r="70">
          <cell r="E70">
            <v>925</v>
          </cell>
        </row>
        <row r="71">
          <cell r="E71">
            <v>13</v>
          </cell>
          <cell r="F71">
            <v>53322.73</v>
          </cell>
        </row>
        <row r="72">
          <cell r="E72">
            <v>39</v>
          </cell>
          <cell r="F72">
            <v>361622.91000000003</v>
          </cell>
        </row>
        <row r="73">
          <cell r="E73">
            <v>9</v>
          </cell>
          <cell r="F73">
            <v>64709.569999999992</v>
          </cell>
        </row>
        <row r="74">
          <cell r="E74">
            <v>23</v>
          </cell>
          <cell r="F74">
            <v>290711.74</v>
          </cell>
        </row>
        <row r="75">
          <cell r="E75">
            <v>7</v>
          </cell>
          <cell r="F75">
            <v>45906.46</v>
          </cell>
        </row>
        <row r="76">
          <cell r="E76">
            <v>23</v>
          </cell>
          <cell r="F76">
            <v>138812.06</v>
          </cell>
        </row>
        <row r="77">
          <cell r="E77">
            <v>114</v>
          </cell>
        </row>
        <row r="78">
          <cell r="E78">
            <v>12</v>
          </cell>
          <cell r="F78">
            <v>190845.99</v>
          </cell>
        </row>
        <row r="79">
          <cell r="E79">
            <v>3</v>
          </cell>
          <cell r="F79">
            <v>4287.43</v>
          </cell>
        </row>
        <row r="80">
          <cell r="E80">
            <v>5</v>
          </cell>
          <cell r="F80">
            <v>11373.439999999999</v>
          </cell>
        </row>
        <row r="81">
          <cell r="E81">
            <v>15</v>
          </cell>
          <cell r="F81">
            <v>288292</v>
          </cell>
        </row>
        <row r="82">
          <cell r="E82">
            <v>5</v>
          </cell>
          <cell r="F82">
            <v>11585.52</v>
          </cell>
        </row>
        <row r="83">
          <cell r="E83">
            <v>5</v>
          </cell>
          <cell r="F83">
            <v>37951.58</v>
          </cell>
        </row>
        <row r="84">
          <cell r="E84">
            <v>4</v>
          </cell>
          <cell r="F84">
            <v>53432.01</v>
          </cell>
        </row>
        <row r="85">
          <cell r="E85">
            <v>1</v>
          </cell>
          <cell r="F85">
            <v>244.56</v>
          </cell>
        </row>
        <row r="86">
          <cell r="E86">
            <v>0</v>
          </cell>
          <cell r="F86">
            <v>0</v>
          </cell>
        </row>
        <row r="87">
          <cell r="E87">
            <v>1</v>
          </cell>
          <cell r="F87">
            <v>255877</v>
          </cell>
        </row>
        <row r="88">
          <cell r="E88">
            <v>51</v>
          </cell>
        </row>
        <row r="89">
          <cell r="E89">
            <v>9</v>
          </cell>
          <cell r="F89">
            <v>34999.56</v>
          </cell>
        </row>
        <row r="90">
          <cell r="E90">
            <v>0</v>
          </cell>
          <cell r="F90">
            <v>0</v>
          </cell>
        </row>
        <row r="91">
          <cell r="E91">
            <v>3</v>
          </cell>
          <cell r="F91">
            <v>6305.4</v>
          </cell>
        </row>
        <row r="92">
          <cell r="E92">
            <v>3</v>
          </cell>
          <cell r="F92">
            <v>205364.89</v>
          </cell>
        </row>
        <row r="93">
          <cell r="E93">
            <v>0</v>
          </cell>
          <cell r="F93">
            <v>411436</v>
          </cell>
        </row>
        <row r="94">
          <cell r="E94">
            <v>6</v>
          </cell>
          <cell r="F94">
            <v>58176.13</v>
          </cell>
        </row>
        <row r="95">
          <cell r="E95">
            <v>3</v>
          </cell>
          <cell r="F95">
            <v>0</v>
          </cell>
        </row>
        <row r="96">
          <cell r="E96">
            <v>7</v>
          </cell>
          <cell r="F96">
            <v>321772.88</v>
          </cell>
        </row>
        <row r="97">
          <cell r="E97">
            <v>3</v>
          </cell>
          <cell r="F97">
            <v>7278</v>
          </cell>
        </row>
        <row r="98">
          <cell r="E98">
            <v>2</v>
          </cell>
          <cell r="F98">
            <v>3629.81</v>
          </cell>
        </row>
        <row r="99">
          <cell r="E99">
            <v>3</v>
          </cell>
          <cell r="F99">
            <v>25481.95</v>
          </cell>
        </row>
        <row r="100">
          <cell r="E100">
            <v>39</v>
          </cell>
        </row>
        <row r="101">
          <cell r="E101">
            <v>0</v>
          </cell>
          <cell r="F101">
            <v>0</v>
          </cell>
        </row>
        <row r="102">
          <cell r="E102">
            <v>0</v>
          </cell>
        </row>
        <row r="103">
          <cell r="E103">
            <v>5026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98"/>
  <sheetViews>
    <sheetView tabSelected="1" zoomScaleNormal="100" workbookViewId="0">
      <selection activeCell="H8" sqref="H8"/>
    </sheetView>
  </sheetViews>
  <sheetFormatPr defaultColWidth="8.85546875" defaultRowHeight="12.75"/>
  <cols>
    <col min="1" max="1" width="6" style="59" customWidth="1"/>
    <col min="2" max="2" width="42.42578125" style="3" customWidth="1"/>
    <col min="3" max="3" width="22.42578125" style="3" customWidth="1"/>
    <col min="4" max="4" width="22.42578125" style="46" customWidth="1"/>
    <col min="5" max="5" width="22.42578125" style="58" customWidth="1"/>
    <col min="6" max="6" width="22.42578125" style="59" customWidth="1"/>
    <col min="7" max="7" width="21.85546875" style="59" customWidth="1"/>
    <col min="8" max="8" width="19" style="50" customWidth="1"/>
    <col min="9" max="9" width="21.28515625" style="2" customWidth="1"/>
    <col min="10" max="11" width="12.7109375" style="3" customWidth="1"/>
    <col min="12" max="16384" width="8.85546875" style="3"/>
  </cols>
  <sheetData>
    <row r="1" spans="1:11" ht="33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1" ht="76.900000000000006" customHeight="1">
      <c r="A2" s="4" t="s">
        <v>1</v>
      </c>
      <c r="B2" s="4" t="s">
        <v>2</v>
      </c>
      <c r="C2" s="5" t="s">
        <v>3</v>
      </c>
      <c r="D2" s="6"/>
      <c r="E2" s="7" t="s">
        <v>4</v>
      </c>
      <c r="F2" s="7"/>
      <c r="G2" s="8" t="s">
        <v>5</v>
      </c>
      <c r="H2" s="9" t="s">
        <v>6</v>
      </c>
    </row>
    <row r="3" spans="1:11" ht="54.75" customHeight="1">
      <c r="A3" s="10"/>
      <c r="B3" s="10"/>
      <c r="C3" s="11" t="s">
        <v>7</v>
      </c>
      <c r="D3" s="12" t="s">
        <v>8</v>
      </c>
      <c r="E3" s="13" t="s">
        <v>7</v>
      </c>
      <c r="F3" s="12" t="s">
        <v>9</v>
      </c>
      <c r="G3" s="14"/>
      <c r="H3" s="9"/>
    </row>
    <row r="4" spans="1:11" ht="15" customHeight="1">
      <c r="A4" s="15">
        <v>1</v>
      </c>
      <c r="B4" s="16" t="s">
        <v>10</v>
      </c>
      <c r="C4" s="17">
        <f>'[1]Баландина по Усовой'!C4</f>
        <v>11</v>
      </c>
      <c r="D4" s="18">
        <f>'[1]Баландина по Усовой'!D4</f>
        <v>268502.49</v>
      </c>
      <c r="E4" s="17">
        <f>[1]Расход!E4</f>
        <v>18</v>
      </c>
      <c r="F4" s="19">
        <f>[1]Расход!F4</f>
        <v>27154.27</v>
      </c>
      <c r="G4" s="20">
        <f>ROUND(E4/C4,2)</f>
        <v>1.64</v>
      </c>
      <c r="H4" s="21">
        <f>ROUND(F4/D4,2)</f>
        <v>0.1</v>
      </c>
      <c r="J4" s="22"/>
      <c r="K4" s="22"/>
    </row>
    <row r="5" spans="1:11" ht="15" customHeight="1">
      <c r="A5" s="15">
        <v>2</v>
      </c>
      <c r="B5" s="16" t="s">
        <v>11</v>
      </c>
      <c r="C5" s="17">
        <f>'[1]Баландина по Усовой'!C5</f>
        <v>8</v>
      </c>
      <c r="D5" s="18">
        <f>'[1]Баландина по Усовой'!D5</f>
        <v>12028.2</v>
      </c>
      <c r="E5" s="17">
        <f>[1]Расход!E5</f>
        <v>9</v>
      </c>
      <c r="F5" s="19">
        <f>[1]Расход!F5</f>
        <v>19498.579999999998</v>
      </c>
      <c r="G5" s="20">
        <f t="shared" ref="G5:H21" si="0">ROUND(E5/C5,2)</f>
        <v>1.1299999999999999</v>
      </c>
      <c r="H5" s="21">
        <f t="shared" si="0"/>
        <v>1.62</v>
      </c>
      <c r="J5" s="22"/>
      <c r="K5" s="22"/>
    </row>
    <row r="6" spans="1:11" ht="15" customHeight="1">
      <c r="A6" s="15">
        <v>3</v>
      </c>
      <c r="B6" s="16" t="s">
        <v>12</v>
      </c>
      <c r="C6" s="17">
        <f>'[1]Баландина по Усовой'!C6</f>
        <v>20</v>
      </c>
      <c r="D6" s="18">
        <f>'[1]Баландина по Усовой'!D6</f>
        <v>121731.1</v>
      </c>
      <c r="E6" s="17">
        <f>[1]Расход!E6</f>
        <v>25</v>
      </c>
      <c r="F6" s="19">
        <f>[1]Расход!F6</f>
        <v>85988.84</v>
      </c>
      <c r="G6" s="20">
        <f t="shared" si="0"/>
        <v>1.25</v>
      </c>
      <c r="H6" s="21">
        <f t="shared" si="0"/>
        <v>0.71</v>
      </c>
      <c r="J6" s="22"/>
      <c r="K6" s="22"/>
    </row>
    <row r="7" spans="1:11" ht="15" customHeight="1">
      <c r="A7" s="15">
        <v>4</v>
      </c>
      <c r="B7" s="16" t="s">
        <v>13</v>
      </c>
      <c r="C7" s="17">
        <f>'[1]Баландина по Усовой'!C7</f>
        <v>25</v>
      </c>
      <c r="D7" s="18">
        <f>'[1]Баландина по Усовой'!D7</f>
        <v>411099.64</v>
      </c>
      <c r="E7" s="17">
        <f>[1]Расход!E7</f>
        <v>247</v>
      </c>
      <c r="F7" s="19">
        <f>[1]Расход!F7</f>
        <v>7683732.5700000003</v>
      </c>
      <c r="G7" s="20">
        <f t="shared" si="0"/>
        <v>9.8800000000000008</v>
      </c>
      <c r="H7" s="21">
        <f t="shared" si="0"/>
        <v>18.690000000000001</v>
      </c>
      <c r="J7" s="22"/>
      <c r="K7" s="22"/>
    </row>
    <row r="8" spans="1:11" ht="15" customHeight="1">
      <c r="A8" s="15">
        <v>5</v>
      </c>
      <c r="B8" s="16" t="s">
        <v>14</v>
      </c>
      <c r="C8" s="17">
        <f>'[1]Баландина по Усовой'!C8</f>
        <v>1041</v>
      </c>
      <c r="D8" s="18">
        <f>'[1]Баландина по Усовой'!D8</f>
        <v>0</v>
      </c>
      <c r="E8" s="17">
        <f>[1]Расход!E8</f>
        <v>1266</v>
      </c>
      <c r="F8" s="19">
        <f>[1]Расход!F8</f>
        <v>73920720.99000001</v>
      </c>
      <c r="G8" s="20">
        <f t="shared" si="0"/>
        <v>1.22</v>
      </c>
      <c r="H8" s="21" t="e">
        <f t="shared" si="0"/>
        <v>#DIV/0!</v>
      </c>
      <c r="J8" s="22"/>
      <c r="K8" s="22"/>
    </row>
    <row r="9" spans="1:11" ht="15" customHeight="1">
      <c r="A9" s="15">
        <v>6</v>
      </c>
      <c r="B9" s="16" t="s">
        <v>15</v>
      </c>
      <c r="C9" s="17">
        <f>'[1]Баландина по Усовой'!C9</f>
        <v>10</v>
      </c>
      <c r="D9" s="18">
        <f>'[1]Баландина по Усовой'!D9</f>
        <v>109911.42</v>
      </c>
      <c r="E9" s="17">
        <f>[1]Расход!E9</f>
        <v>18</v>
      </c>
      <c r="F9" s="19">
        <f>[1]Расход!F9</f>
        <v>2036127.71</v>
      </c>
      <c r="G9" s="20">
        <f t="shared" si="0"/>
        <v>1.8</v>
      </c>
      <c r="H9" s="21">
        <f t="shared" si="0"/>
        <v>18.53</v>
      </c>
      <c r="J9" s="22"/>
      <c r="K9" s="22"/>
    </row>
    <row r="10" spans="1:11" ht="15" customHeight="1">
      <c r="A10" s="15">
        <v>7</v>
      </c>
      <c r="B10" s="16" t="s">
        <v>16</v>
      </c>
      <c r="C10" s="17">
        <f>'[1]Баландина по Усовой'!C10</f>
        <v>4</v>
      </c>
      <c r="D10" s="18">
        <f>'[1]Баландина по Усовой'!D10</f>
        <v>49515.649999999994</v>
      </c>
      <c r="E10" s="17">
        <f>[1]Расход!E10</f>
        <v>75</v>
      </c>
      <c r="F10" s="19">
        <f>[1]Расход!F10</f>
        <v>929286.74</v>
      </c>
      <c r="G10" s="20">
        <f t="shared" si="0"/>
        <v>18.75</v>
      </c>
      <c r="H10" s="21">
        <f t="shared" si="0"/>
        <v>18.77</v>
      </c>
      <c r="J10" s="22"/>
      <c r="K10" s="22"/>
    </row>
    <row r="11" spans="1:11" ht="15" customHeight="1">
      <c r="A11" s="15">
        <v>8</v>
      </c>
      <c r="B11" s="16" t="s">
        <v>17</v>
      </c>
      <c r="C11" s="17">
        <f>'[1]Баландина по Усовой'!C11</f>
        <v>2</v>
      </c>
      <c r="D11" s="18">
        <f>'[1]Баландина по Усовой'!D11</f>
        <v>7629.82</v>
      </c>
      <c r="E11" s="17">
        <f>[1]Расход!E11</f>
        <v>14</v>
      </c>
      <c r="F11" s="19">
        <f>[1]Расход!F11</f>
        <v>363084.73000000004</v>
      </c>
      <c r="G11" s="20">
        <f>ROUND(E11/C11,2)</f>
        <v>7</v>
      </c>
      <c r="H11" s="21">
        <f t="shared" si="0"/>
        <v>47.59</v>
      </c>
      <c r="J11" s="22"/>
      <c r="K11" s="22"/>
    </row>
    <row r="12" spans="1:11" ht="15" customHeight="1">
      <c r="A12" s="15">
        <v>9</v>
      </c>
      <c r="B12" s="16" t="s">
        <v>18</v>
      </c>
      <c r="C12" s="17">
        <f>'[1]Баландина по Усовой'!C12</f>
        <v>7</v>
      </c>
      <c r="D12" s="18">
        <f>'[1]Баландина по Усовой'!D12</f>
        <v>65090.429999999993</v>
      </c>
      <c r="E12" s="17">
        <f>[1]Расход!E12</f>
        <v>13</v>
      </c>
      <c r="F12" s="19">
        <f>[1]Расход!F12</f>
        <v>47533.21</v>
      </c>
      <c r="G12" s="20">
        <f>ROUND(E12/C12,2)</f>
        <v>1.86</v>
      </c>
      <c r="H12" s="21">
        <f t="shared" si="0"/>
        <v>0.73</v>
      </c>
      <c r="J12" s="22"/>
      <c r="K12" s="22"/>
    </row>
    <row r="13" spans="1:11" ht="15" customHeight="1">
      <c r="A13" s="15">
        <v>10</v>
      </c>
      <c r="B13" s="16" t="s">
        <v>19</v>
      </c>
      <c r="C13" s="17">
        <f>'[1]Баландина по Усовой'!C13</f>
        <v>11</v>
      </c>
      <c r="D13" s="18">
        <f>'[1]Баландина по Усовой'!D13</f>
        <v>920342.58999999985</v>
      </c>
      <c r="E13" s="17">
        <f>[1]Расход!E13</f>
        <v>24</v>
      </c>
      <c r="F13" s="19">
        <f>[1]Расход!F13</f>
        <v>259281.21000000002</v>
      </c>
      <c r="G13" s="20">
        <f t="shared" si="0"/>
        <v>2.1800000000000002</v>
      </c>
      <c r="H13" s="21">
        <f t="shared" si="0"/>
        <v>0.28000000000000003</v>
      </c>
      <c r="J13" s="22"/>
      <c r="K13" s="22"/>
    </row>
    <row r="14" spans="1:11" ht="15" customHeight="1">
      <c r="A14" s="15">
        <v>11</v>
      </c>
      <c r="B14" s="16" t="s">
        <v>20</v>
      </c>
      <c r="C14" s="17">
        <f>'[1]Баландина по Усовой'!C14</f>
        <v>620</v>
      </c>
      <c r="D14" s="18">
        <f>'[1]Баландина по Усовой'!D14</f>
        <v>4100881.3</v>
      </c>
      <c r="E14" s="17">
        <f>[1]Расход!E14</f>
        <v>1050</v>
      </c>
      <c r="F14" s="19">
        <f>[1]Расход!F14</f>
        <v>55372415</v>
      </c>
      <c r="G14" s="20">
        <f t="shared" si="0"/>
        <v>1.69</v>
      </c>
      <c r="H14" s="21">
        <f t="shared" si="0"/>
        <v>13.5</v>
      </c>
      <c r="J14" s="22"/>
      <c r="K14" s="22"/>
    </row>
    <row r="15" spans="1:11" ht="15" customHeight="1">
      <c r="A15" s="15">
        <v>12</v>
      </c>
      <c r="B15" s="16" t="s">
        <v>21</v>
      </c>
      <c r="C15" s="17">
        <f>'[1]Баландина по Усовой'!C15</f>
        <v>4</v>
      </c>
      <c r="D15" s="18">
        <f>'[1]Баландина по Усовой'!D15</f>
        <v>97902.46</v>
      </c>
      <c r="E15" s="17">
        <f>[1]Расход!E15</f>
        <v>3</v>
      </c>
      <c r="F15" s="19">
        <f>[1]Расход!F15</f>
        <v>9052.31</v>
      </c>
      <c r="G15" s="20">
        <f t="shared" si="0"/>
        <v>0.75</v>
      </c>
      <c r="H15" s="21">
        <f t="shared" si="0"/>
        <v>0.09</v>
      </c>
      <c r="J15" s="22"/>
      <c r="K15" s="22"/>
    </row>
    <row r="16" spans="1:11" ht="15" customHeight="1">
      <c r="A16" s="15">
        <v>13</v>
      </c>
      <c r="B16" s="16" t="s">
        <v>22</v>
      </c>
      <c r="C16" s="17">
        <f>'[1]Баландина по Усовой'!C16</f>
        <v>29</v>
      </c>
      <c r="D16" s="18">
        <f>'[1]Баландина по Усовой'!D16</f>
        <v>345413.08</v>
      </c>
      <c r="E16" s="17">
        <f>[1]Расход!E16</f>
        <v>17</v>
      </c>
      <c r="F16" s="19">
        <f>[1]Расход!F16</f>
        <v>333089.94</v>
      </c>
      <c r="G16" s="20">
        <f t="shared" si="0"/>
        <v>0.59</v>
      </c>
      <c r="H16" s="21">
        <f t="shared" si="0"/>
        <v>0.96</v>
      </c>
      <c r="J16" s="22"/>
      <c r="K16" s="22"/>
    </row>
    <row r="17" spans="1:11" ht="15" customHeight="1">
      <c r="A17" s="15">
        <v>14</v>
      </c>
      <c r="B17" s="16" t="s">
        <v>23</v>
      </c>
      <c r="C17" s="17">
        <f>'[1]Баландина по Усовой'!C17</f>
        <v>3</v>
      </c>
      <c r="D17" s="18">
        <f>'[1]Баландина по Усовой'!D17</f>
        <v>6106.85</v>
      </c>
      <c r="E17" s="17">
        <f>[1]Расход!E17</f>
        <v>3</v>
      </c>
      <c r="F17" s="19">
        <f>[1]Расход!F17</f>
        <v>40635.33</v>
      </c>
      <c r="G17" s="20">
        <f t="shared" si="0"/>
        <v>1</v>
      </c>
      <c r="H17" s="21">
        <f t="shared" si="0"/>
        <v>6.65</v>
      </c>
      <c r="J17" s="22"/>
      <c r="K17" s="22"/>
    </row>
    <row r="18" spans="1:11" ht="15" customHeight="1">
      <c r="A18" s="15">
        <v>15</v>
      </c>
      <c r="B18" s="16" t="s">
        <v>24</v>
      </c>
      <c r="C18" s="17">
        <f>'[1]Баландина по Усовой'!C18</f>
        <v>85</v>
      </c>
      <c r="D18" s="18">
        <f>'[1]Баландина по Усовой'!D18</f>
        <v>1134972.25</v>
      </c>
      <c r="E18" s="17">
        <f>[1]Расход!E18</f>
        <v>131</v>
      </c>
      <c r="F18" s="19">
        <f>[1]Расход!F18</f>
        <v>1094059.6299999999</v>
      </c>
      <c r="G18" s="20">
        <f t="shared" si="0"/>
        <v>1.54</v>
      </c>
      <c r="H18" s="21">
        <f t="shared" si="0"/>
        <v>0.96</v>
      </c>
      <c r="J18" s="22"/>
      <c r="K18" s="22"/>
    </row>
    <row r="19" spans="1:11" ht="15" customHeight="1">
      <c r="A19" s="15">
        <v>16</v>
      </c>
      <c r="B19" s="16" t="s">
        <v>25</v>
      </c>
      <c r="C19" s="17">
        <f>'[1]Баландина по Усовой'!C19</f>
        <v>11</v>
      </c>
      <c r="D19" s="18">
        <f>'[1]Баландина по Усовой'!D19</f>
        <v>67012.09</v>
      </c>
      <c r="E19" s="17">
        <f>[1]Расход!E19</f>
        <v>19</v>
      </c>
      <c r="F19" s="19">
        <f>[1]Расход!F19</f>
        <v>147978.75</v>
      </c>
      <c r="G19" s="20">
        <f t="shared" si="0"/>
        <v>1.73</v>
      </c>
      <c r="H19" s="21">
        <f t="shared" si="0"/>
        <v>2.21</v>
      </c>
      <c r="J19" s="22"/>
      <c r="K19" s="22"/>
    </row>
    <row r="20" spans="1:11" ht="15" customHeight="1">
      <c r="A20" s="15">
        <v>17</v>
      </c>
      <c r="B20" s="16" t="s">
        <v>26</v>
      </c>
      <c r="C20" s="17">
        <f>'[1]Баландина по Усовой'!C20</f>
        <v>17</v>
      </c>
      <c r="D20" s="18">
        <f>'[1]Баландина по Усовой'!D20</f>
        <v>22455.73</v>
      </c>
      <c r="E20" s="17">
        <f>[1]Расход!E20</f>
        <v>31</v>
      </c>
      <c r="F20" s="19">
        <f>[1]Расход!F20</f>
        <v>87218.73</v>
      </c>
      <c r="G20" s="20">
        <f t="shared" si="0"/>
        <v>1.82</v>
      </c>
      <c r="H20" s="21">
        <f t="shared" si="0"/>
        <v>3.88</v>
      </c>
      <c r="J20" s="22"/>
      <c r="K20" s="22"/>
    </row>
    <row r="21" spans="1:11" ht="15" customHeight="1">
      <c r="A21" s="15">
        <v>18</v>
      </c>
      <c r="B21" s="16" t="s">
        <v>27</v>
      </c>
      <c r="C21" s="17">
        <f>'[1]Баландина по Усовой'!C21</f>
        <v>6</v>
      </c>
      <c r="D21" s="18">
        <f>'[1]Баландина по Усовой'!D21</f>
        <v>22401.96</v>
      </c>
      <c r="E21" s="17">
        <f>[1]Расход!E21</f>
        <v>9</v>
      </c>
      <c r="F21" s="19">
        <f>[1]Расход!F21</f>
        <v>61841.94</v>
      </c>
      <c r="G21" s="20">
        <f t="shared" si="0"/>
        <v>1.5</v>
      </c>
      <c r="H21" s="21">
        <f t="shared" si="0"/>
        <v>2.76</v>
      </c>
      <c r="J21" s="22"/>
      <c r="K21" s="22"/>
    </row>
    <row r="22" spans="1:11" ht="15" customHeight="1">
      <c r="A22" s="23"/>
      <c r="B22" s="24" t="s">
        <v>28</v>
      </c>
      <c r="C22" s="25">
        <f>SUM(C4:C21)</f>
        <v>1914</v>
      </c>
      <c r="D22" s="26">
        <f>SUM(D4:D21)</f>
        <v>7762997.0599999996</v>
      </c>
      <c r="E22" s="27">
        <f>[1]Расход!E22</f>
        <v>2972</v>
      </c>
      <c r="F22" s="28">
        <f>SUM(F4:F21)</f>
        <v>142518700.47999999</v>
      </c>
      <c r="G22" s="29">
        <f>E22/C22</f>
        <v>1.5527690700104493</v>
      </c>
      <c r="H22" s="30">
        <f>F22/D22</f>
        <v>18.358721429169265</v>
      </c>
      <c r="J22" s="22"/>
      <c r="K22" s="22"/>
    </row>
    <row r="23" spans="1:11" ht="15" customHeight="1">
      <c r="A23" s="15">
        <v>19</v>
      </c>
      <c r="B23" s="16" t="s">
        <v>29</v>
      </c>
      <c r="C23" s="17">
        <f>'[1]Баландина по Усовой'!C23</f>
        <v>13</v>
      </c>
      <c r="D23" s="18">
        <f>'[1]Баландина по Усовой'!D23</f>
        <v>157064.61000000002</v>
      </c>
      <c r="E23" s="17">
        <f>[1]Расход!E23</f>
        <v>5</v>
      </c>
      <c r="F23" s="19">
        <f>[1]Расход!F23</f>
        <v>7325.59</v>
      </c>
      <c r="G23" s="20">
        <f t="shared" ref="G23:H33" si="1">E23/C23</f>
        <v>0.38461538461538464</v>
      </c>
      <c r="H23" s="21">
        <f t="shared" si="1"/>
        <v>4.664061496730549E-2</v>
      </c>
      <c r="J23" s="22"/>
      <c r="K23" s="22"/>
    </row>
    <row r="24" spans="1:11" ht="15" customHeight="1">
      <c r="A24" s="15">
        <v>20</v>
      </c>
      <c r="B24" s="16" t="s">
        <v>30</v>
      </c>
      <c r="C24" s="17">
        <f>'[1]Баландина по Усовой'!C24</f>
        <v>5</v>
      </c>
      <c r="D24" s="18">
        <f>'[1]Баландина по Усовой'!D24</f>
        <v>4320.91</v>
      </c>
      <c r="E24" s="17">
        <f>[1]Расход!E24</f>
        <v>4</v>
      </c>
      <c r="F24" s="19">
        <f>[1]Расход!F24</f>
        <v>8462.84</v>
      </c>
      <c r="G24" s="20">
        <f t="shared" si="1"/>
        <v>0.8</v>
      </c>
      <c r="H24" s="21">
        <f t="shared" si="1"/>
        <v>1.958578169876253</v>
      </c>
      <c r="J24" s="22"/>
      <c r="K24" s="22"/>
    </row>
    <row r="25" spans="1:11" ht="15" customHeight="1">
      <c r="A25" s="15">
        <v>21</v>
      </c>
      <c r="B25" s="16" t="s">
        <v>31</v>
      </c>
      <c r="C25" s="17">
        <f>'[1]Баландина по Усовой'!C25</f>
        <v>154</v>
      </c>
      <c r="D25" s="18">
        <f>'[1]Баландина по Усовой'!D25</f>
        <v>1537531.92</v>
      </c>
      <c r="E25" s="17">
        <f>[1]Расход!E25</f>
        <v>273</v>
      </c>
      <c r="F25" s="19">
        <f>[1]Расход!F25</f>
        <v>5977981.1699999999</v>
      </c>
      <c r="G25" s="20">
        <f t="shared" si="1"/>
        <v>1.7727272727272727</v>
      </c>
      <c r="H25" s="21">
        <f t="shared" si="1"/>
        <v>3.8880371147026334</v>
      </c>
      <c r="J25" s="22"/>
      <c r="K25" s="22"/>
    </row>
    <row r="26" spans="1:11" ht="15" customHeight="1">
      <c r="A26" s="15">
        <v>22</v>
      </c>
      <c r="B26" s="16" t="s">
        <v>32</v>
      </c>
      <c r="C26" s="17">
        <f>'[1]Баландина по Усовой'!C26</f>
        <v>11</v>
      </c>
      <c r="D26" s="18">
        <f>'[1]Баландина по Усовой'!D26</f>
        <v>233327.16</v>
      </c>
      <c r="E26" s="17">
        <f>[1]Расход!E26</f>
        <v>8</v>
      </c>
      <c r="F26" s="19">
        <f>[1]Расход!F26</f>
        <v>33428.42</v>
      </c>
      <c r="G26" s="20">
        <f t="shared" si="1"/>
        <v>0.72727272727272729</v>
      </c>
      <c r="H26" s="21">
        <f t="shared" si="1"/>
        <v>0.14326844761664265</v>
      </c>
      <c r="J26" s="22"/>
      <c r="K26" s="22"/>
    </row>
    <row r="27" spans="1:11" ht="15" customHeight="1">
      <c r="A27" s="15">
        <v>23</v>
      </c>
      <c r="B27" s="16" t="s">
        <v>33</v>
      </c>
      <c r="C27" s="17">
        <f>'[1]Баландина по Усовой'!C27</f>
        <v>33</v>
      </c>
      <c r="D27" s="18">
        <f>'[1]Баландина по Усовой'!D27</f>
        <v>241648.58</v>
      </c>
      <c r="E27" s="17">
        <f>[1]Расход!E27</f>
        <v>30</v>
      </c>
      <c r="F27" s="19">
        <f>[1]Расход!F27</f>
        <v>666771.18999999994</v>
      </c>
      <c r="G27" s="20">
        <f t="shared" si="1"/>
        <v>0.90909090909090906</v>
      </c>
      <c r="H27" s="21">
        <f t="shared" si="1"/>
        <v>2.7592597068023323</v>
      </c>
      <c r="J27" s="22"/>
      <c r="K27" s="22"/>
    </row>
    <row r="28" spans="1:11" ht="15" customHeight="1">
      <c r="A28" s="15">
        <v>24</v>
      </c>
      <c r="B28" s="16" t="s">
        <v>34</v>
      </c>
      <c r="C28" s="17">
        <f>'[1]Баландина по Усовой'!C28</f>
        <v>28</v>
      </c>
      <c r="D28" s="18">
        <f>'[1]Баландина по Усовой'!D28</f>
        <v>279176.99</v>
      </c>
      <c r="E28" s="17">
        <f>[1]Расход!E28</f>
        <v>16</v>
      </c>
      <c r="F28" s="19">
        <f>[1]Расход!F28</f>
        <v>141158.32</v>
      </c>
      <c r="G28" s="20">
        <f t="shared" si="1"/>
        <v>0.5714285714285714</v>
      </c>
      <c r="H28" s="21">
        <f t="shared" si="1"/>
        <v>0.50562304579614537</v>
      </c>
      <c r="J28" s="22"/>
      <c r="K28" s="22"/>
    </row>
    <row r="29" spans="1:11" ht="15" customHeight="1">
      <c r="A29" s="15">
        <v>25</v>
      </c>
      <c r="B29" s="16" t="s">
        <v>35</v>
      </c>
      <c r="C29" s="17">
        <f>'[1]Баландина по Усовой'!C29</f>
        <v>0</v>
      </c>
      <c r="D29" s="18">
        <f>'[1]Баландина по Усовой'!D29</f>
        <v>0</v>
      </c>
      <c r="E29" s="17">
        <f>[1]Расход!E29</f>
        <v>1</v>
      </c>
      <c r="F29" s="19">
        <f>[1]Расход!F29</f>
        <v>14698.9</v>
      </c>
      <c r="G29" s="20" t="e">
        <f t="shared" si="1"/>
        <v>#DIV/0!</v>
      </c>
      <c r="H29" s="21" t="e">
        <f t="shared" si="1"/>
        <v>#DIV/0!</v>
      </c>
      <c r="J29" s="22"/>
      <c r="K29" s="22"/>
    </row>
    <row r="30" spans="1:11" ht="15" customHeight="1">
      <c r="A30" s="15">
        <v>26</v>
      </c>
      <c r="B30" s="16" t="s">
        <v>36</v>
      </c>
      <c r="C30" s="17">
        <f>'[1]Баландина по Усовой'!C30</f>
        <v>8</v>
      </c>
      <c r="D30" s="18">
        <f>'[1]Баландина по Усовой'!D30</f>
        <v>17980.32</v>
      </c>
      <c r="E30" s="17">
        <f>[1]Расход!E30</f>
        <v>3</v>
      </c>
      <c r="F30" s="19">
        <f>[1]Расход!F30</f>
        <v>2058</v>
      </c>
      <c r="G30" s="20">
        <f t="shared" si="1"/>
        <v>0.375</v>
      </c>
      <c r="H30" s="21">
        <f t="shared" si="1"/>
        <v>0.1144584745988948</v>
      </c>
      <c r="J30" s="22"/>
      <c r="K30" s="22"/>
    </row>
    <row r="31" spans="1:11" ht="15" customHeight="1">
      <c r="A31" s="15">
        <v>27</v>
      </c>
      <c r="B31" s="16" t="s">
        <v>37</v>
      </c>
      <c r="C31" s="17">
        <f>'[1]Баландина по Усовой'!C31</f>
        <v>5</v>
      </c>
      <c r="D31" s="18">
        <f>'[1]Баландина по Усовой'!D31</f>
        <v>9532.8700000000008</v>
      </c>
      <c r="E31" s="17">
        <f>[1]Расход!E31</f>
        <v>1</v>
      </c>
      <c r="F31" s="19">
        <f>[1]Расход!F31</f>
        <v>810.9</v>
      </c>
      <c r="G31" s="20">
        <f t="shared" si="1"/>
        <v>0.2</v>
      </c>
      <c r="H31" s="21">
        <f t="shared" si="1"/>
        <v>8.5063574768144315E-2</v>
      </c>
      <c r="J31" s="22"/>
      <c r="K31" s="22"/>
    </row>
    <row r="32" spans="1:11" ht="15" customHeight="1">
      <c r="A32" s="15">
        <v>28</v>
      </c>
      <c r="B32" s="16" t="s">
        <v>38</v>
      </c>
      <c r="C32" s="17">
        <f>'[1]Баландина по Усовой'!C32</f>
        <v>5</v>
      </c>
      <c r="D32" s="18">
        <f>'[1]Баландина по Усовой'!D32</f>
        <v>9080.61</v>
      </c>
      <c r="E32" s="17">
        <f>[1]Расход!E32</f>
        <v>2</v>
      </c>
      <c r="F32" s="19">
        <f>[1]Расход!F32</f>
        <v>3340.18</v>
      </c>
      <c r="G32" s="20">
        <f t="shared" si="1"/>
        <v>0.4</v>
      </c>
      <c r="H32" s="21">
        <f t="shared" si="1"/>
        <v>0.36783652199576894</v>
      </c>
      <c r="J32" s="22"/>
      <c r="K32" s="22"/>
    </row>
    <row r="33" spans="1:11" ht="15" customHeight="1">
      <c r="A33" s="15">
        <v>29</v>
      </c>
      <c r="B33" s="16" t="s">
        <v>39</v>
      </c>
      <c r="C33" s="17">
        <f>'[1]Баландина по Усовой'!C33</f>
        <v>14</v>
      </c>
      <c r="D33" s="18">
        <f>'[1]Баландина по Усовой'!D33</f>
        <v>188791.92</v>
      </c>
      <c r="E33" s="17">
        <f>[1]Расход!E33</f>
        <v>12</v>
      </c>
      <c r="F33" s="19">
        <f>[1]Расход!F33</f>
        <v>79991.62</v>
      </c>
      <c r="G33" s="20">
        <f t="shared" si="1"/>
        <v>0.8571428571428571</v>
      </c>
      <c r="H33" s="21">
        <f t="shared" si="1"/>
        <v>0.42370256099943254</v>
      </c>
      <c r="J33" s="22"/>
      <c r="K33" s="22"/>
    </row>
    <row r="34" spans="1:11" ht="15" customHeight="1">
      <c r="A34" s="23"/>
      <c r="B34" s="24" t="s">
        <v>40</v>
      </c>
      <c r="C34" s="25">
        <f>SUM(C23:C33)</f>
        <v>276</v>
      </c>
      <c r="D34" s="26">
        <f>SUM(D23:D33)</f>
        <v>2678455.8899999997</v>
      </c>
      <c r="E34" s="27">
        <f>[1]Расход!E34</f>
        <v>355</v>
      </c>
      <c r="F34" s="28">
        <f>SUM(F23:F33)</f>
        <v>6936027.1299999999</v>
      </c>
      <c r="G34" s="29">
        <f>E34/C34</f>
        <v>1.286231884057971</v>
      </c>
      <c r="H34" s="30">
        <f>F34/D34</f>
        <v>2.5895618277290358</v>
      </c>
      <c r="J34" s="22"/>
      <c r="K34" s="22"/>
    </row>
    <row r="35" spans="1:11" ht="15" customHeight="1">
      <c r="A35" s="15">
        <v>30</v>
      </c>
      <c r="B35" s="16" t="s">
        <v>41</v>
      </c>
      <c r="C35" s="17">
        <f>'[1]Баландина по Усовой'!C35</f>
        <v>19</v>
      </c>
      <c r="D35" s="18">
        <f>'[1]Баландина по Усовой'!D35</f>
        <v>236849.46</v>
      </c>
      <c r="E35" s="17">
        <f>[1]Расход!E35</f>
        <v>9</v>
      </c>
      <c r="F35" s="19">
        <f>[1]Расход!F35</f>
        <v>46730.78</v>
      </c>
      <c r="G35" s="20">
        <f t="shared" ref="G35:H45" si="2">E35/C35</f>
        <v>0.47368421052631576</v>
      </c>
      <c r="H35" s="21">
        <f t="shared" si="2"/>
        <v>0.19730161090508713</v>
      </c>
      <c r="J35" s="22"/>
      <c r="K35" s="22"/>
    </row>
    <row r="36" spans="1:11" ht="15" customHeight="1">
      <c r="A36" s="15">
        <v>31</v>
      </c>
      <c r="B36" s="16" t="s">
        <v>42</v>
      </c>
      <c r="C36" s="17">
        <f>'[1]Баландина по Усовой'!C36</f>
        <v>55</v>
      </c>
      <c r="D36" s="18">
        <f>'[1]Баландина по Усовой'!D36</f>
        <v>0</v>
      </c>
      <c r="E36" s="17">
        <f>[1]Расход!E36</f>
        <v>43</v>
      </c>
      <c r="F36" s="19">
        <f>[1]Расход!F36</f>
        <v>346185</v>
      </c>
      <c r="G36" s="20">
        <f t="shared" si="2"/>
        <v>0.78181818181818186</v>
      </c>
      <c r="H36" s="21" t="e">
        <f t="shared" si="2"/>
        <v>#DIV/0!</v>
      </c>
      <c r="J36" s="22"/>
      <c r="K36" s="22"/>
    </row>
    <row r="37" spans="1:11" ht="15" customHeight="1">
      <c r="A37" s="15">
        <v>32</v>
      </c>
      <c r="B37" s="31" t="s">
        <v>43</v>
      </c>
      <c r="C37" s="17">
        <f>'[1]Баландина по Усовой'!C37</f>
        <v>79</v>
      </c>
      <c r="D37" s="18">
        <f>'[1]Баландина по Усовой'!D37</f>
        <v>459389.19</v>
      </c>
      <c r="E37" s="17">
        <f>[1]Расход!E37</f>
        <v>240</v>
      </c>
      <c r="F37" s="19">
        <f>[1]Расход!F37</f>
        <v>2219424.6</v>
      </c>
      <c r="G37" s="20">
        <f t="shared" si="2"/>
        <v>3.037974683544304</v>
      </c>
      <c r="H37" s="21">
        <f t="shared" si="2"/>
        <v>4.8312512534306693</v>
      </c>
      <c r="J37" s="22"/>
      <c r="K37" s="22"/>
    </row>
    <row r="38" spans="1:11" ht="15" customHeight="1">
      <c r="A38" s="15">
        <v>33</v>
      </c>
      <c r="B38" s="31" t="s">
        <v>44</v>
      </c>
      <c r="C38" s="17">
        <f>'[1]Баландина по Усовой'!C38</f>
        <v>2</v>
      </c>
      <c r="D38" s="18">
        <f>'[1]Баландина по Усовой'!D38</f>
        <v>7980.84</v>
      </c>
      <c r="E38" s="17">
        <f>[1]Расход!E38</f>
        <v>7</v>
      </c>
      <c r="F38" s="19">
        <f>[1]Расход!F38</f>
        <v>290740.31</v>
      </c>
      <c r="G38" s="20">
        <f t="shared" si="2"/>
        <v>3.5</v>
      </c>
      <c r="H38" s="21">
        <f t="shared" si="2"/>
        <v>36.429788092481495</v>
      </c>
      <c r="J38" s="22"/>
      <c r="K38" s="22"/>
    </row>
    <row r="39" spans="1:11" ht="15" customHeight="1">
      <c r="A39" s="15">
        <v>34</v>
      </c>
      <c r="B39" s="31" t="s">
        <v>45</v>
      </c>
      <c r="C39" s="17">
        <f>'[1]Баландина по Усовой'!C39</f>
        <v>0</v>
      </c>
      <c r="D39" s="18">
        <f>'[1]Баландина по Усовой'!D39</f>
        <v>1215.52</v>
      </c>
      <c r="E39" s="17">
        <f>[1]Расход!E39</f>
        <v>5</v>
      </c>
      <c r="F39" s="19">
        <f>[1]Расход!F39</f>
        <v>59351.07</v>
      </c>
      <c r="G39" s="20" t="e">
        <f t="shared" si="2"/>
        <v>#DIV/0!</v>
      </c>
      <c r="H39" s="21">
        <f t="shared" si="2"/>
        <v>48.827719823614586</v>
      </c>
      <c r="J39" s="22"/>
      <c r="K39" s="22"/>
    </row>
    <row r="40" spans="1:11" ht="15" customHeight="1">
      <c r="A40" s="15">
        <v>35</v>
      </c>
      <c r="B40" s="31" t="s">
        <v>46</v>
      </c>
      <c r="C40" s="17">
        <f>'[1]Баландина по Усовой'!C40</f>
        <v>33</v>
      </c>
      <c r="D40" s="18">
        <f>'[1]Баландина по Усовой'!D40</f>
        <v>579169.57999999996</v>
      </c>
      <c r="E40" s="17">
        <f>[1]Расход!E40</f>
        <v>31</v>
      </c>
      <c r="F40" s="19">
        <f>[1]Расход!F40</f>
        <v>537167.19000000006</v>
      </c>
      <c r="G40" s="20">
        <f t="shared" si="2"/>
        <v>0.93939393939393945</v>
      </c>
      <c r="H40" s="21">
        <f t="shared" si="2"/>
        <v>0.92747825256982608</v>
      </c>
      <c r="J40" s="22"/>
      <c r="K40" s="22"/>
    </row>
    <row r="41" spans="1:11" ht="15" customHeight="1">
      <c r="A41" s="15">
        <v>36</v>
      </c>
      <c r="B41" s="32" t="s">
        <v>47</v>
      </c>
      <c r="C41" s="17">
        <f>'[1]Баландина по Усовой'!C41</f>
        <v>13</v>
      </c>
      <c r="D41" s="18">
        <f>'[1]Баландина по Усовой'!D41</f>
        <v>498583.91000000003</v>
      </c>
      <c r="E41" s="17">
        <f>[1]Расход!E41</f>
        <v>13</v>
      </c>
      <c r="F41" s="19">
        <f>[1]Расход!F41</f>
        <v>117256.88</v>
      </c>
      <c r="G41" s="20">
        <f t="shared" si="2"/>
        <v>1</v>
      </c>
      <c r="H41" s="21">
        <f t="shared" si="2"/>
        <v>0.23517983161550479</v>
      </c>
      <c r="J41" s="22"/>
      <c r="K41" s="22"/>
    </row>
    <row r="42" spans="1:11" ht="13.9" customHeight="1">
      <c r="A42" s="15">
        <v>37</v>
      </c>
      <c r="B42" s="32" t="s">
        <v>48</v>
      </c>
      <c r="C42" s="17">
        <f>'[1]Баландина по Усовой'!C42</f>
        <v>8</v>
      </c>
      <c r="D42" s="18">
        <f>'[1]Баландина по Усовой'!D42</f>
        <v>21445.1</v>
      </c>
      <c r="E42" s="17">
        <f>[1]Расход!E42</f>
        <v>6</v>
      </c>
      <c r="F42" s="19">
        <f>[1]Расход!F42</f>
        <v>20715.78</v>
      </c>
      <c r="G42" s="20">
        <f t="shared" si="2"/>
        <v>0.75</v>
      </c>
      <c r="H42" s="21">
        <f t="shared" si="2"/>
        <v>0.96599129871159384</v>
      </c>
      <c r="J42" s="22"/>
      <c r="K42" s="22"/>
    </row>
    <row r="43" spans="1:11" ht="15" customHeight="1">
      <c r="A43" s="15">
        <v>38</v>
      </c>
      <c r="B43" s="33" t="s">
        <v>49</v>
      </c>
      <c r="C43" s="34">
        <f>'[1]Баландина по Усовой'!C43</f>
        <v>7</v>
      </c>
      <c r="D43" s="35">
        <f>'[1]Баландина по Усовой'!D43</f>
        <v>15399.02</v>
      </c>
      <c r="E43" s="34">
        <f>'[1]Баландина по Усовой'!E43</f>
        <v>86</v>
      </c>
      <c r="F43" s="19">
        <f>'[1]Баландина по Усовой'!F43</f>
        <v>526774.6</v>
      </c>
      <c r="G43" s="20">
        <f t="shared" si="2"/>
        <v>12.285714285714286</v>
      </c>
      <c r="H43" s="21" t="s">
        <v>50</v>
      </c>
      <c r="J43" s="22"/>
      <c r="K43" s="22"/>
    </row>
    <row r="44" spans="1:11" ht="15" customHeight="1">
      <c r="A44" s="15">
        <v>39</v>
      </c>
      <c r="B44" s="33" t="s">
        <v>51</v>
      </c>
      <c r="C44" s="34">
        <f>'[1]Баландина по Усовой'!C44</f>
        <v>1</v>
      </c>
      <c r="D44" s="35">
        <f>'[1]Баландина по Усовой'!D44</f>
        <v>0</v>
      </c>
      <c r="E44" s="34">
        <f>'[1]Баландина по Усовой'!E44</f>
        <v>9</v>
      </c>
      <c r="F44" s="19">
        <f>'[1]Баландина по Усовой'!F44</f>
        <v>28948.1</v>
      </c>
      <c r="G44" s="20">
        <f t="shared" si="2"/>
        <v>9</v>
      </c>
      <c r="H44" s="21" t="s">
        <v>50</v>
      </c>
      <c r="J44" s="22"/>
      <c r="K44" s="22"/>
    </row>
    <row r="45" spans="1:11" ht="15" customHeight="1">
      <c r="A45" s="15">
        <v>40</v>
      </c>
      <c r="B45" s="33" t="s">
        <v>52</v>
      </c>
      <c r="C45" s="34">
        <f>'[1]Баландина по Усовой'!C45</f>
        <v>1</v>
      </c>
      <c r="D45" s="35">
        <f>'[1]Баландина по Усовой'!D45</f>
        <v>4706.0200000000004</v>
      </c>
      <c r="E45" s="34">
        <f>'[1]Баландина по Усовой'!E45</f>
        <v>51</v>
      </c>
      <c r="F45" s="19">
        <f>'[1]Баландина по Усовой'!F45</f>
        <v>469904.60000000003</v>
      </c>
      <c r="G45" s="20">
        <f t="shared" si="2"/>
        <v>51</v>
      </c>
      <c r="H45" s="21" t="s">
        <v>50</v>
      </c>
      <c r="J45" s="22"/>
      <c r="K45" s="22"/>
    </row>
    <row r="46" spans="1:11" ht="15" customHeight="1">
      <c r="A46" s="15">
        <v>41</v>
      </c>
      <c r="B46" s="33" t="s">
        <v>53</v>
      </c>
      <c r="C46" s="34">
        <f>'[1]Баландина по Усовой'!C46</f>
        <v>0</v>
      </c>
      <c r="D46" s="36">
        <f>'[1]Баландина по Усовой'!D46</f>
        <v>76320.900000000009</v>
      </c>
      <c r="E46" s="34">
        <f>'[1]Баландина по Усовой'!E46</f>
        <v>1</v>
      </c>
      <c r="F46" s="19">
        <f>'[1]Баландина по Усовой'!F46</f>
        <v>4292.8999999999996</v>
      </c>
      <c r="G46" s="20" t="s">
        <v>50</v>
      </c>
      <c r="H46" s="21" t="s">
        <v>50</v>
      </c>
      <c r="J46" s="22"/>
      <c r="K46" s="22"/>
    </row>
    <row r="47" spans="1:11" ht="15" customHeight="1">
      <c r="A47" s="23"/>
      <c r="B47" s="24" t="s">
        <v>54</v>
      </c>
      <c r="C47" s="25">
        <f>SUM(C35:C46)</f>
        <v>218</v>
      </c>
      <c r="D47" s="26">
        <f>SUM(D35:D46)</f>
        <v>1901059.54</v>
      </c>
      <c r="E47" s="27">
        <f>[1]Расход!E47</f>
        <v>501</v>
      </c>
      <c r="F47" s="28">
        <f>SUM(F35:F46)</f>
        <v>4667491.8099999996</v>
      </c>
      <c r="G47" s="29">
        <f>E47/C47</f>
        <v>2.2981651376146788</v>
      </c>
      <c r="H47" s="30">
        <f>F47/D47</f>
        <v>2.455205485042304</v>
      </c>
      <c r="J47" s="22"/>
      <c r="K47" s="22"/>
    </row>
    <row r="48" spans="1:11" ht="15" customHeight="1">
      <c r="A48" s="15">
        <v>42</v>
      </c>
      <c r="B48" s="31" t="s">
        <v>55</v>
      </c>
      <c r="C48" s="17">
        <f>'[1]Баландина по Усовой'!C48</f>
        <v>2</v>
      </c>
      <c r="D48" s="18">
        <f>'[1]Баландина по Усовой'!D48</f>
        <v>91696.540000000008</v>
      </c>
      <c r="E48" s="17">
        <f>[1]Расход!E48</f>
        <v>6</v>
      </c>
      <c r="F48" s="19">
        <f>[1]Расход!F48</f>
        <v>63648.55</v>
      </c>
      <c r="G48" s="20">
        <f t="shared" ref="G48:H54" si="3">E48/C48</f>
        <v>3</v>
      </c>
      <c r="H48" s="21">
        <f t="shared" si="3"/>
        <v>0.69412161025923114</v>
      </c>
      <c r="J48" s="22"/>
      <c r="K48" s="22"/>
    </row>
    <row r="49" spans="1:11" ht="15" customHeight="1">
      <c r="A49" s="15">
        <v>43</v>
      </c>
      <c r="B49" s="31" t="s">
        <v>56</v>
      </c>
      <c r="C49" s="17">
        <f>'[1]Баландина по Усовой'!C49</f>
        <v>0</v>
      </c>
      <c r="D49" s="18">
        <f>'[1]Баландина по Усовой'!D49</f>
        <v>0</v>
      </c>
      <c r="E49" s="17">
        <f>[1]Расход!E49</f>
        <v>2</v>
      </c>
      <c r="F49" s="19">
        <f>[1]Расход!F49</f>
        <v>38796.71</v>
      </c>
      <c r="G49" s="20" t="e">
        <f t="shared" si="3"/>
        <v>#DIV/0!</v>
      </c>
      <c r="H49" s="21" t="e">
        <f t="shared" si="3"/>
        <v>#DIV/0!</v>
      </c>
      <c r="J49" s="22"/>
      <c r="K49" s="22"/>
    </row>
    <row r="50" spans="1:11" ht="15" customHeight="1">
      <c r="A50" s="15">
        <v>44</v>
      </c>
      <c r="B50" s="16" t="s">
        <v>57</v>
      </c>
      <c r="C50" s="17">
        <f>'[1]Баландина по Усовой'!C50</f>
        <v>6</v>
      </c>
      <c r="D50" s="18">
        <f>'[1]Баландина по Усовой'!D50</f>
        <v>539189.16</v>
      </c>
      <c r="E50" s="17">
        <f>[1]Расход!E50</f>
        <v>14</v>
      </c>
      <c r="F50" s="19">
        <f>[1]Расход!F50</f>
        <v>43595.94</v>
      </c>
      <c r="G50" s="20">
        <f t="shared" si="3"/>
        <v>2.3333333333333335</v>
      </c>
      <c r="H50" s="21">
        <f t="shared" si="3"/>
        <v>8.0854629941002523E-2</v>
      </c>
      <c r="J50" s="22"/>
      <c r="K50" s="22"/>
    </row>
    <row r="51" spans="1:11" ht="15" customHeight="1">
      <c r="A51" s="15">
        <v>45</v>
      </c>
      <c r="B51" s="16" t="s">
        <v>58</v>
      </c>
      <c r="C51" s="17">
        <f>'[1]Баландина по Усовой'!C51</f>
        <v>3</v>
      </c>
      <c r="D51" s="18">
        <f>'[1]Баландина по Усовой'!D51</f>
        <v>18296.02</v>
      </c>
      <c r="E51" s="17">
        <f>[1]Расход!E51</f>
        <v>3</v>
      </c>
      <c r="F51" s="19">
        <f>[1]Расход!F51</f>
        <v>37908.71</v>
      </c>
      <c r="G51" s="20">
        <f t="shared" si="3"/>
        <v>1</v>
      </c>
      <c r="H51" s="21">
        <f t="shared" si="3"/>
        <v>2.0719648316956363</v>
      </c>
      <c r="J51" s="22"/>
      <c r="K51" s="22"/>
    </row>
    <row r="52" spans="1:11" ht="15" customHeight="1">
      <c r="A52" s="15">
        <v>46</v>
      </c>
      <c r="B52" s="16" t="s">
        <v>59</v>
      </c>
      <c r="C52" s="17">
        <f>'[1]Баландина по Усовой'!C52</f>
        <v>2</v>
      </c>
      <c r="D52" s="18">
        <f>'[1]Баландина по Усовой'!D52</f>
        <v>18393.48</v>
      </c>
      <c r="E52" s="17">
        <f>[1]Расход!E52</f>
        <v>1</v>
      </c>
      <c r="F52" s="19">
        <f>[1]Расход!F52</f>
        <v>1567.62</v>
      </c>
      <c r="G52" s="20">
        <f t="shared" si="3"/>
        <v>0.5</v>
      </c>
      <c r="H52" s="21">
        <f t="shared" si="3"/>
        <v>8.5226939111032823E-2</v>
      </c>
      <c r="J52" s="22"/>
      <c r="K52" s="22"/>
    </row>
    <row r="53" spans="1:11" ht="15" customHeight="1">
      <c r="A53" s="15">
        <v>47</v>
      </c>
      <c r="B53" s="16" t="s">
        <v>60</v>
      </c>
      <c r="C53" s="17">
        <f>'[1]Баландина по Усовой'!C53</f>
        <v>17</v>
      </c>
      <c r="D53" s="18">
        <f>'[1]Баландина по Усовой'!D53</f>
        <v>241797.15000000002</v>
      </c>
      <c r="E53" s="17">
        <f>[1]Расход!E53</f>
        <v>38</v>
      </c>
      <c r="F53" s="19">
        <f>[1]Расход!F53</f>
        <v>341857.39000000007</v>
      </c>
      <c r="G53" s="20">
        <f t="shared" si="3"/>
        <v>2.2352941176470589</v>
      </c>
      <c r="H53" s="21">
        <f t="shared" si="3"/>
        <v>1.4138189387261184</v>
      </c>
      <c r="J53" s="22"/>
      <c r="K53" s="22"/>
    </row>
    <row r="54" spans="1:11" ht="15" customHeight="1">
      <c r="A54" s="15">
        <v>48</v>
      </c>
      <c r="B54" s="16" t="s">
        <v>61</v>
      </c>
      <c r="C54" s="17">
        <f>'[1]Баландина по Усовой'!C54</f>
        <v>9</v>
      </c>
      <c r="D54" s="18">
        <f>'[1]Баландина по Усовой'!D54</f>
        <v>194441.45</v>
      </c>
      <c r="E54" s="17">
        <f>[1]Расход!E54</f>
        <v>5</v>
      </c>
      <c r="F54" s="19">
        <f>[1]Расход!F54</f>
        <v>284757.32</v>
      </c>
      <c r="G54" s="20">
        <f t="shared" si="3"/>
        <v>0.55555555555555558</v>
      </c>
      <c r="H54" s="21">
        <f t="shared" si="3"/>
        <v>1.4644887702699192</v>
      </c>
      <c r="J54" s="22"/>
      <c r="K54" s="22"/>
    </row>
    <row r="55" spans="1:11" ht="15" customHeight="1">
      <c r="A55" s="23"/>
      <c r="B55" s="24" t="s">
        <v>62</v>
      </c>
      <c r="C55" s="25">
        <f>SUM(C48:C54)</f>
        <v>39</v>
      </c>
      <c r="D55" s="26">
        <f>SUM(D48:D54)</f>
        <v>1103813.8</v>
      </c>
      <c r="E55" s="27">
        <f>[1]Расход!E55</f>
        <v>69</v>
      </c>
      <c r="F55" s="28">
        <f>SUM(F48:F54)</f>
        <v>812132.24</v>
      </c>
      <c r="G55" s="29">
        <f>E55/C55</f>
        <v>1.7692307692307692</v>
      </c>
      <c r="H55" s="30">
        <f>F55/D55</f>
        <v>0.73575112034294188</v>
      </c>
      <c r="J55" s="22"/>
      <c r="K55" s="22"/>
    </row>
    <row r="56" spans="1:11" ht="15" customHeight="1">
      <c r="A56" s="15">
        <v>49</v>
      </c>
      <c r="B56" s="16" t="s">
        <v>63</v>
      </c>
      <c r="C56" s="17">
        <f>'[1]Баландина по Усовой'!C56</f>
        <v>7</v>
      </c>
      <c r="D56" s="18">
        <f>'[1]Баландина по Усовой'!D56</f>
        <v>119470.79</v>
      </c>
      <c r="E56" s="17">
        <f>[1]Расход!E56</f>
        <v>5</v>
      </c>
      <c r="F56" s="19">
        <f>[1]Расход!F56</f>
        <v>8722.06</v>
      </c>
      <c r="G56" s="20">
        <f t="shared" ref="G56:H71" si="4">E56/C56</f>
        <v>0.7142857142857143</v>
      </c>
      <c r="H56" s="21">
        <f t="shared" si="4"/>
        <v>7.3005794972980431E-2</v>
      </c>
      <c r="J56" s="22"/>
      <c r="K56" s="22"/>
    </row>
    <row r="57" spans="1:11" ht="15" customHeight="1">
      <c r="A57" s="15">
        <v>50</v>
      </c>
      <c r="B57" s="16" t="s">
        <v>64</v>
      </c>
      <c r="C57" s="17">
        <f>'[1]Баландина по Усовой'!C57</f>
        <v>36</v>
      </c>
      <c r="D57" s="18">
        <f>'[1]Баландина по Усовой'!D57</f>
        <v>550656.97</v>
      </c>
      <c r="E57" s="17">
        <f>[1]Расход!E57</f>
        <v>88</v>
      </c>
      <c r="F57" s="19">
        <f>[1]Расход!F57</f>
        <v>1049372.7</v>
      </c>
      <c r="G57" s="20">
        <f t="shared" si="4"/>
        <v>2.4444444444444446</v>
      </c>
      <c r="H57" s="21">
        <f t="shared" si="4"/>
        <v>1.9056740533040015</v>
      </c>
      <c r="J57" s="22"/>
      <c r="K57" s="22"/>
    </row>
    <row r="58" spans="1:11" ht="15" customHeight="1">
      <c r="A58" s="15">
        <v>51</v>
      </c>
      <c r="B58" s="16" t="s">
        <v>65</v>
      </c>
      <c r="C58" s="17">
        <f>'[1]Баландина по Усовой'!C58</f>
        <v>35</v>
      </c>
      <c r="D58" s="18">
        <f>'[1]Баландина по Усовой'!D58</f>
        <v>659872.64</v>
      </c>
      <c r="E58" s="17">
        <f>[1]Расход!E58</f>
        <v>6</v>
      </c>
      <c r="F58" s="19">
        <f>[1]Расход!F58</f>
        <v>58304.12</v>
      </c>
      <c r="G58" s="20">
        <f t="shared" si="4"/>
        <v>0.17142857142857143</v>
      </c>
      <c r="H58" s="21">
        <f t="shared" si="4"/>
        <v>8.835662590890267E-2</v>
      </c>
      <c r="J58" s="22"/>
      <c r="K58" s="22"/>
    </row>
    <row r="59" spans="1:11" ht="15" customHeight="1">
      <c r="A59" s="15">
        <v>52</v>
      </c>
      <c r="B59" s="16" t="s">
        <v>66</v>
      </c>
      <c r="C59" s="17">
        <f>'[1]Баландина по Усовой'!C59</f>
        <v>0</v>
      </c>
      <c r="D59" s="18">
        <f>'[1]Баландина по Усовой'!D59</f>
        <v>0</v>
      </c>
      <c r="E59" s="17">
        <f>[1]Расход!E59</f>
        <v>0</v>
      </c>
      <c r="F59" s="19">
        <f>[1]Расход!F59</f>
        <v>0</v>
      </c>
      <c r="G59" s="20" t="s">
        <v>50</v>
      </c>
      <c r="H59" s="21" t="s">
        <v>50</v>
      </c>
      <c r="J59" s="22"/>
      <c r="K59" s="22"/>
    </row>
    <row r="60" spans="1:11" ht="15" customHeight="1">
      <c r="A60" s="15">
        <v>53</v>
      </c>
      <c r="B60" s="16" t="s">
        <v>67</v>
      </c>
      <c r="C60" s="17">
        <f>'[1]Баландина по Усовой'!C60</f>
        <v>13</v>
      </c>
      <c r="D60" s="18">
        <f>'[1]Баландина по Усовой'!D60</f>
        <v>195993.28999999998</v>
      </c>
      <c r="E60" s="17">
        <f>[1]Расход!E60</f>
        <v>17</v>
      </c>
      <c r="F60" s="19">
        <f>[1]Расход!F60</f>
        <v>50804.72</v>
      </c>
      <c r="G60" s="20">
        <f t="shared" si="4"/>
        <v>1.3076923076923077</v>
      </c>
      <c r="H60" s="21">
        <f t="shared" si="4"/>
        <v>0.25921662930399303</v>
      </c>
      <c r="J60" s="22"/>
      <c r="K60" s="22"/>
    </row>
    <row r="61" spans="1:11" ht="15" customHeight="1">
      <c r="A61" s="15">
        <v>54</v>
      </c>
      <c r="B61" s="16" t="s">
        <v>68</v>
      </c>
      <c r="C61" s="17">
        <f>'[1]Баландина по Усовой'!C61</f>
        <v>32</v>
      </c>
      <c r="D61" s="18">
        <f>'[1]Баландина по Усовой'!D61</f>
        <v>116408</v>
      </c>
      <c r="E61" s="17">
        <f>[1]Расход!E61</f>
        <v>18</v>
      </c>
      <c r="F61" s="19">
        <f>[1]Расход!F61</f>
        <v>420317.92</v>
      </c>
      <c r="G61" s="20">
        <f t="shared" si="4"/>
        <v>0.5625</v>
      </c>
      <c r="H61" s="21">
        <f t="shared" si="4"/>
        <v>3.6107305339839186</v>
      </c>
      <c r="J61" s="22"/>
      <c r="K61" s="22"/>
    </row>
    <row r="62" spans="1:11" ht="15" customHeight="1">
      <c r="A62" s="15">
        <v>55</v>
      </c>
      <c r="B62" s="16" t="s">
        <v>69</v>
      </c>
      <c r="C62" s="17">
        <f>'[1]Баландина по Усовой'!C62</f>
        <v>8</v>
      </c>
      <c r="D62" s="18">
        <f>'[1]Баландина по Усовой'!D62</f>
        <v>84963.48</v>
      </c>
      <c r="E62" s="17">
        <f>[1]Расход!E62</f>
        <v>6</v>
      </c>
      <c r="F62" s="19">
        <f>[1]Расход!F62</f>
        <v>20138.169999999998</v>
      </c>
      <c r="G62" s="20">
        <f t="shared" si="4"/>
        <v>0.75</v>
      </c>
      <c r="H62" s="21">
        <f t="shared" si="4"/>
        <v>0.23702148264171852</v>
      </c>
      <c r="J62" s="22"/>
      <c r="K62" s="22"/>
    </row>
    <row r="63" spans="1:11" ht="15" customHeight="1">
      <c r="A63" s="15">
        <v>56</v>
      </c>
      <c r="B63" s="16" t="s">
        <v>70</v>
      </c>
      <c r="C63" s="17">
        <f>'[1]Баландина по Усовой'!C63</f>
        <v>234</v>
      </c>
      <c r="D63" s="18">
        <f>'[1]Баландина по Усовой'!D63</f>
        <v>11150620.140000001</v>
      </c>
      <c r="E63" s="17">
        <f>[1]Расход!E63</f>
        <v>283</v>
      </c>
      <c r="F63" s="19">
        <f>[1]Расход!F63</f>
        <v>5429611.9399999995</v>
      </c>
      <c r="G63" s="20">
        <f t="shared" si="4"/>
        <v>1.2094017094017093</v>
      </c>
      <c r="H63" s="21">
        <f t="shared" si="4"/>
        <v>0.48693362986356731</v>
      </c>
      <c r="J63" s="22"/>
      <c r="K63" s="22"/>
    </row>
    <row r="64" spans="1:11" ht="15" customHeight="1">
      <c r="A64" s="15">
        <v>57</v>
      </c>
      <c r="B64" s="16" t="s">
        <v>71</v>
      </c>
      <c r="C64" s="17">
        <f>'[1]Баландина по Усовой'!C64</f>
        <v>60</v>
      </c>
      <c r="D64" s="18">
        <f>'[1]Баландина по Усовой'!D64</f>
        <v>196210.65000000002</v>
      </c>
      <c r="E64" s="17">
        <f>[1]Расход!E64</f>
        <v>127</v>
      </c>
      <c r="F64" s="19">
        <f>[1]Расход!F64</f>
        <v>2136405.84</v>
      </c>
      <c r="G64" s="20">
        <f t="shared" si="4"/>
        <v>2.1166666666666667</v>
      </c>
      <c r="H64" s="21">
        <f t="shared" si="4"/>
        <v>10.88832762136</v>
      </c>
      <c r="J64" s="22"/>
      <c r="K64" s="22"/>
    </row>
    <row r="65" spans="1:11" ht="15" customHeight="1">
      <c r="A65" s="15">
        <v>58</v>
      </c>
      <c r="B65" s="16" t="s">
        <v>72</v>
      </c>
      <c r="C65" s="17">
        <f>'[1]Баландина по Усовой'!C65</f>
        <v>229</v>
      </c>
      <c r="D65" s="18">
        <f>'[1]Баландина по Усовой'!D65</f>
        <v>2131542.23</v>
      </c>
      <c r="E65" s="17">
        <f>[1]Расход!E65</f>
        <v>145</v>
      </c>
      <c r="F65" s="19">
        <f>[1]Расход!F65</f>
        <v>5207604.3099999996</v>
      </c>
      <c r="G65" s="20">
        <f t="shared" si="4"/>
        <v>0.63318777292576423</v>
      </c>
      <c r="H65" s="21">
        <f t="shared" si="4"/>
        <v>2.4431157106373629</v>
      </c>
      <c r="J65" s="22"/>
      <c r="K65" s="22"/>
    </row>
    <row r="66" spans="1:11" ht="15" customHeight="1">
      <c r="A66" s="15">
        <v>59</v>
      </c>
      <c r="B66" s="16" t="s">
        <v>73</v>
      </c>
      <c r="C66" s="17">
        <f>'[1]Баландина по Усовой'!C66</f>
        <v>608</v>
      </c>
      <c r="D66" s="18">
        <f>'[1]Баландина по Усовой'!D66</f>
        <v>7678919.25</v>
      </c>
      <c r="E66" s="17">
        <f>[1]Расход!E66</f>
        <v>111</v>
      </c>
      <c r="F66" s="19">
        <f>[1]Расход!F66</f>
        <v>12795288.760000002</v>
      </c>
      <c r="G66" s="20">
        <f t="shared" si="4"/>
        <v>0.18256578947368421</v>
      </c>
      <c r="H66" s="21">
        <f t="shared" si="4"/>
        <v>1.666287708390735</v>
      </c>
      <c r="J66" s="22"/>
      <c r="K66" s="22"/>
    </row>
    <row r="67" spans="1:11" ht="15" customHeight="1">
      <c r="A67" s="15">
        <v>60</v>
      </c>
      <c r="B67" s="16" t="s">
        <v>74</v>
      </c>
      <c r="C67" s="17">
        <f>'[1]Баландина по Усовой'!C67</f>
        <v>7</v>
      </c>
      <c r="D67" s="18">
        <f>'[1]Баландина по Усовой'!D67</f>
        <v>102690.34</v>
      </c>
      <c r="E67" s="17">
        <f>[1]Расход!E67</f>
        <v>26</v>
      </c>
      <c r="F67" s="19">
        <f>[1]Расход!F67</f>
        <v>958275.99999999988</v>
      </c>
      <c r="G67" s="20">
        <f t="shared" si="4"/>
        <v>3.7142857142857144</v>
      </c>
      <c r="H67" s="21">
        <f t="shared" si="4"/>
        <v>9.3317053970217643</v>
      </c>
      <c r="J67" s="22"/>
      <c r="K67" s="22"/>
    </row>
    <row r="68" spans="1:11" ht="15" customHeight="1">
      <c r="A68" s="15">
        <v>61</v>
      </c>
      <c r="B68" s="16" t="s">
        <v>75</v>
      </c>
      <c r="C68" s="17">
        <f>'[1]Баландина по Усовой'!C68</f>
        <v>294</v>
      </c>
      <c r="D68" s="18">
        <f>'[1]Баландина по Усовой'!D68</f>
        <v>3474060.1199999996</v>
      </c>
      <c r="E68" s="17">
        <f>[1]Расход!E68</f>
        <v>29</v>
      </c>
      <c r="F68" s="19">
        <f>[1]Расход!F68</f>
        <v>174201.84</v>
      </c>
      <c r="G68" s="20">
        <f t="shared" si="4"/>
        <v>9.8639455782312924E-2</v>
      </c>
      <c r="H68" s="21">
        <f t="shared" si="4"/>
        <v>5.0143588188681094E-2</v>
      </c>
      <c r="J68" s="22"/>
      <c r="K68" s="22"/>
    </row>
    <row r="69" spans="1:11" ht="15" customHeight="1">
      <c r="A69" s="15">
        <v>62</v>
      </c>
      <c r="B69" s="16" t="s">
        <v>76</v>
      </c>
      <c r="C69" s="17">
        <f>'[1]Баландина по Усовой'!C69</f>
        <v>18</v>
      </c>
      <c r="D69" s="18">
        <f>'[1]Баландина по Усовой'!D69</f>
        <v>354789.48</v>
      </c>
      <c r="E69" s="17">
        <f>[1]Расход!E69</f>
        <v>64</v>
      </c>
      <c r="F69" s="19">
        <f>[1]Расход!F69</f>
        <v>84233.67</v>
      </c>
      <c r="G69" s="20">
        <f t="shared" si="4"/>
        <v>3.5555555555555554</v>
      </c>
      <c r="H69" s="21">
        <f t="shared" si="4"/>
        <v>0.2374187363165334</v>
      </c>
      <c r="J69" s="22"/>
      <c r="K69" s="22"/>
    </row>
    <row r="70" spans="1:11" ht="15" customHeight="1">
      <c r="A70" s="23"/>
      <c r="B70" s="24" t="s">
        <v>77</v>
      </c>
      <c r="C70" s="25">
        <f>SUM(C56:C69)</f>
        <v>1581</v>
      </c>
      <c r="D70" s="26">
        <f>SUM(D56:D69)</f>
        <v>26816197.380000003</v>
      </c>
      <c r="E70" s="27">
        <f>[1]Расход!E70</f>
        <v>925</v>
      </c>
      <c r="F70" s="37">
        <f>SUM(F56:F69)</f>
        <v>28393282.050000001</v>
      </c>
      <c r="G70" s="29">
        <f t="shared" si="4"/>
        <v>0.58507273877292854</v>
      </c>
      <c r="H70" s="30">
        <f t="shared" si="4"/>
        <v>1.0588108987882159</v>
      </c>
      <c r="J70" s="22"/>
      <c r="K70" s="22"/>
    </row>
    <row r="71" spans="1:11" ht="15" customHeight="1">
      <c r="A71" s="15">
        <v>63</v>
      </c>
      <c r="B71" s="16" t="s">
        <v>78</v>
      </c>
      <c r="C71" s="17">
        <f>'[1]Баландина по Усовой'!C71</f>
        <v>1</v>
      </c>
      <c r="D71" s="18">
        <f>'[1]Баландина по Усовой'!D71</f>
        <v>67772.06</v>
      </c>
      <c r="E71" s="17">
        <f>[1]Расход!E71</f>
        <v>13</v>
      </c>
      <c r="F71" s="19">
        <f>[1]Расход!F71</f>
        <v>53322.73</v>
      </c>
      <c r="G71" s="20">
        <f t="shared" si="4"/>
        <v>13</v>
      </c>
      <c r="H71" s="21">
        <f t="shared" si="4"/>
        <v>0.78679517783582209</v>
      </c>
      <c r="J71" s="22"/>
      <c r="K71" s="22"/>
    </row>
    <row r="72" spans="1:11" ht="15" customHeight="1">
      <c r="A72" s="15">
        <v>64</v>
      </c>
      <c r="B72" s="16" t="s">
        <v>79</v>
      </c>
      <c r="C72" s="17">
        <f>'[1]Баландина по Усовой'!C72</f>
        <v>20</v>
      </c>
      <c r="D72" s="18">
        <f>'[1]Баландина по Усовой'!D72</f>
        <v>227889.22000000003</v>
      </c>
      <c r="E72" s="17">
        <f>[1]Расход!E72</f>
        <v>39</v>
      </c>
      <c r="F72" s="19">
        <f>[1]Расход!F72</f>
        <v>361622.91000000003</v>
      </c>
      <c r="G72" s="20">
        <f t="shared" ref="G72:H89" si="5">E72/C72</f>
        <v>1.95</v>
      </c>
      <c r="H72" s="21">
        <f t="shared" si="5"/>
        <v>1.58683640235374</v>
      </c>
      <c r="J72" s="22"/>
      <c r="K72" s="22"/>
    </row>
    <row r="73" spans="1:11" ht="15" customHeight="1">
      <c r="A73" s="15">
        <v>65</v>
      </c>
      <c r="B73" s="16" t="s">
        <v>80</v>
      </c>
      <c r="C73" s="17">
        <f>'[1]Баландина по Усовой'!C73</f>
        <v>4</v>
      </c>
      <c r="D73" s="18">
        <f>'[1]Баландина по Усовой'!D73</f>
        <v>14015.509999999998</v>
      </c>
      <c r="E73" s="17">
        <f>[1]Расход!E73</f>
        <v>9</v>
      </c>
      <c r="F73" s="19">
        <f>[1]Расход!F73</f>
        <v>64709.569999999992</v>
      </c>
      <c r="G73" s="20">
        <f t="shared" si="5"/>
        <v>2.25</v>
      </c>
      <c r="H73" s="21">
        <f t="shared" si="5"/>
        <v>4.6169971695642902</v>
      </c>
      <c r="J73" s="22"/>
      <c r="K73" s="22"/>
    </row>
    <row r="74" spans="1:11" ht="15" customHeight="1">
      <c r="A74" s="15">
        <v>66</v>
      </c>
      <c r="B74" s="16" t="s">
        <v>81</v>
      </c>
      <c r="C74" s="17">
        <f>'[1]Баландина по Усовой'!C74</f>
        <v>36</v>
      </c>
      <c r="D74" s="18">
        <f>'[1]Баландина по Усовой'!D74</f>
        <v>170130.75</v>
      </c>
      <c r="E74" s="17">
        <f>[1]Расход!E74</f>
        <v>23</v>
      </c>
      <c r="F74" s="19">
        <f>[1]Расход!F74</f>
        <v>290711.74</v>
      </c>
      <c r="G74" s="20">
        <f t="shared" si="5"/>
        <v>0.63888888888888884</v>
      </c>
      <c r="H74" s="21">
        <f t="shared" si="5"/>
        <v>1.7087548253328688</v>
      </c>
      <c r="J74" s="22"/>
      <c r="K74" s="22"/>
    </row>
    <row r="75" spans="1:11" ht="15" customHeight="1">
      <c r="A75" s="15">
        <v>67</v>
      </c>
      <c r="B75" s="16" t="s">
        <v>82</v>
      </c>
      <c r="C75" s="17">
        <f>'[1]Баландина по Усовой'!C75</f>
        <v>16</v>
      </c>
      <c r="D75" s="18">
        <f>'[1]Баландина по Усовой'!D75</f>
        <v>70945.61</v>
      </c>
      <c r="E75" s="17">
        <f>[1]Расход!E75</f>
        <v>7</v>
      </c>
      <c r="F75" s="19">
        <f>[1]Расход!F75</f>
        <v>45906.46</v>
      </c>
      <c r="G75" s="20">
        <f t="shared" si="5"/>
        <v>0.4375</v>
      </c>
      <c r="H75" s="21">
        <f t="shared" si="5"/>
        <v>0.64706554781895598</v>
      </c>
      <c r="J75" s="22"/>
      <c r="K75" s="22"/>
    </row>
    <row r="76" spans="1:11" ht="15" customHeight="1">
      <c r="A76" s="15">
        <v>68</v>
      </c>
      <c r="B76" s="16" t="s">
        <v>83</v>
      </c>
      <c r="C76" s="17">
        <f>'[1]Баландина по Усовой'!C76</f>
        <v>18</v>
      </c>
      <c r="D76" s="18">
        <f>'[1]Баландина по Усовой'!D76</f>
        <v>0</v>
      </c>
      <c r="E76" s="17">
        <f>[1]Расход!E76</f>
        <v>23</v>
      </c>
      <c r="F76" s="19">
        <f>[1]Расход!F76</f>
        <v>138812.06</v>
      </c>
      <c r="G76" s="20">
        <f t="shared" si="5"/>
        <v>1.2777777777777777</v>
      </c>
      <c r="H76" s="21" t="e">
        <f t="shared" si="5"/>
        <v>#DIV/0!</v>
      </c>
      <c r="J76" s="22"/>
      <c r="K76" s="22"/>
    </row>
    <row r="77" spans="1:11" ht="15" customHeight="1">
      <c r="A77" s="23"/>
      <c r="B77" s="24" t="s">
        <v>84</v>
      </c>
      <c r="C77" s="25">
        <f>SUM(C71:C76)</f>
        <v>95</v>
      </c>
      <c r="D77" s="26">
        <f>SUM(D71:D76)</f>
        <v>550753.15</v>
      </c>
      <c r="E77" s="27">
        <f>[1]Расход!E77</f>
        <v>114</v>
      </c>
      <c r="F77" s="37">
        <f>SUM(F71:F76)</f>
        <v>955085.47</v>
      </c>
      <c r="G77" s="29">
        <f t="shared" si="5"/>
        <v>1.2</v>
      </c>
      <c r="H77" s="30">
        <f t="shared" si="5"/>
        <v>1.734144362133925</v>
      </c>
      <c r="J77" s="22"/>
      <c r="K77" s="22"/>
    </row>
    <row r="78" spans="1:11" ht="15" customHeight="1">
      <c r="A78" s="15">
        <v>69</v>
      </c>
      <c r="B78" s="16" t="s">
        <v>85</v>
      </c>
      <c r="C78" s="17">
        <f>'[1]Баландина по Усовой'!C78</f>
        <v>7</v>
      </c>
      <c r="D78" s="18">
        <f>'[1]Баландина по Усовой'!D78</f>
        <v>83101.48</v>
      </c>
      <c r="E78" s="17">
        <f>[1]Расход!E78</f>
        <v>12</v>
      </c>
      <c r="F78" s="19">
        <f>[1]Расход!F78</f>
        <v>190845.99</v>
      </c>
      <c r="G78" s="20">
        <f t="shared" si="5"/>
        <v>1.7142857142857142</v>
      </c>
      <c r="H78" s="21">
        <f t="shared" si="5"/>
        <v>2.2965414093708079</v>
      </c>
      <c r="J78" s="22"/>
      <c r="K78" s="22"/>
    </row>
    <row r="79" spans="1:11" ht="15" customHeight="1">
      <c r="A79" s="15">
        <v>70</v>
      </c>
      <c r="B79" s="16" t="s">
        <v>86</v>
      </c>
      <c r="C79" s="17">
        <f>'[1]Баландина по Усовой'!C79</f>
        <v>2</v>
      </c>
      <c r="D79" s="18">
        <f>'[1]Баландина по Усовой'!D79</f>
        <v>6062.14</v>
      </c>
      <c r="E79" s="17">
        <f>[1]Расход!E79</f>
        <v>3</v>
      </c>
      <c r="F79" s="19">
        <f>[1]Расход!F79</f>
        <v>4287.43</v>
      </c>
      <c r="G79" s="20">
        <f t="shared" si="5"/>
        <v>1.5</v>
      </c>
      <c r="H79" s="21">
        <f t="shared" si="5"/>
        <v>0.7072469457980185</v>
      </c>
      <c r="J79" s="22"/>
      <c r="K79" s="22"/>
    </row>
    <row r="80" spans="1:11" ht="15" customHeight="1">
      <c r="A80" s="15">
        <v>71</v>
      </c>
      <c r="B80" s="16" t="s">
        <v>87</v>
      </c>
      <c r="C80" s="17">
        <f>'[1]Баландина по Усовой'!C80</f>
        <v>3</v>
      </c>
      <c r="D80" s="18">
        <f>'[1]Баландина по Усовой'!D80</f>
        <v>67216.92</v>
      </c>
      <c r="E80" s="17">
        <f>[1]Расход!E80</f>
        <v>5</v>
      </c>
      <c r="F80" s="19">
        <f>[1]Расход!F80</f>
        <v>11373.439999999999</v>
      </c>
      <c r="G80" s="20">
        <f t="shared" si="5"/>
        <v>1.6666666666666667</v>
      </c>
      <c r="H80" s="21">
        <f t="shared" si="5"/>
        <v>0.16920501564189491</v>
      </c>
      <c r="J80" s="22"/>
      <c r="K80" s="22"/>
    </row>
    <row r="81" spans="1:11" ht="15" customHeight="1">
      <c r="A81" s="15">
        <v>72</v>
      </c>
      <c r="B81" s="16" t="s">
        <v>88</v>
      </c>
      <c r="C81" s="17">
        <f>'[1]Баландина по Усовой'!C81</f>
        <v>13</v>
      </c>
      <c r="D81" s="18">
        <f>'[1]Баландина по Усовой'!D81</f>
        <v>119928.01999999999</v>
      </c>
      <c r="E81" s="17">
        <f>[1]Расход!E81</f>
        <v>15</v>
      </c>
      <c r="F81" s="19">
        <f>[1]Расход!F81</f>
        <v>288292</v>
      </c>
      <c r="G81" s="20">
        <f t="shared" si="5"/>
        <v>1.1538461538461537</v>
      </c>
      <c r="H81" s="21">
        <f t="shared" si="5"/>
        <v>2.4038752578421625</v>
      </c>
      <c r="J81" s="22"/>
      <c r="K81" s="22"/>
    </row>
    <row r="82" spans="1:11" ht="15" customHeight="1">
      <c r="A82" s="15">
        <v>73</v>
      </c>
      <c r="B82" s="16" t="s">
        <v>89</v>
      </c>
      <c r="C82" s="17">
        <f>'[1]Баландина по Усовой'!C82</f>
        <v>9</v>
      </c>
      <c r="D82" s="18">
        <f>'[1]Баландина по Усовой'!D82</f>
        <v>136906.99</v>
      </c>
      <c r="E82" s="17">
        <f>[1]Расход!E82</f>
        <v>5</v>
      </c>
      <c r="F82" s="19">
        <f>[1]Расход!F82</f>
        <v>11585.52</v>
      </c>
      <c r="G82" s="20">
        <f t="shared" si="5"/>
        <v>0.55555555555555558</v>
      </c>
      <c r="H82" s="21">
        <f t="shared" si="5"/>
        <v>8.4623290600428808E-2</v>
      </c>
      <c r="J82" s="22"/>
      <c r="K82" s="22"/>
    </row>
    <row r="83" spans="1:11" ht="15" customHeight="1">
      <c r="A83" s="15">
        <v>74</v>
      </c>
      <c r="B83" s="16" t="s">
        <v>90</v>
      </c>
      <c r="C83" s="17">
        <f>'[1]Баландина по Усовой'!C83</f>
        <v>5</v>
      </c>
      <c r="D83" s="18">
        <f>'[1]Баландина по Усовой'!D83</f>
        <v>0</v>
      </c>
      <c r="E83" s="17">
        <f>[1]Расход!E83</f>
        <v>5</v>
      </c>
      <c r="F83" s="19">
        <f>[1]Расход!F83</f>
        <v>37951.58</v>
      </c>
      <c r="G83" s="20">
        <f t="shared" si="5"/>
        <v>1</v>
      </c>
      <c r="H83" s="21" t="e">
        <f t="shared" si="5"/>
        <v>#DIV/0!</v>
      </c>
      <c r="J83" s="22"/>
      <c r="K83" s="22"/>
    </row>
    <row r="84" spans="1:11" ht="15" customHeight="1">
      <c r="A84" s="15">
        <v>75</v>
      </c>
      <c r="B84" s="16" t="s">
        <v>91</v>
      </c>
      <c r="C84" s="17">
        <f>'[1]Баландина по Усовой'!C84</f>
        <v>0</v>
      </c>
      <c r="D84" s="18">
        <f>'[1]Баландина по Усовой'!D84</f>
        <v>1508.8</v>
      </c>
      <c r="E84" s="17">
        <f>[1]Расход!E84</f>
        <v>4</v>
      </c>
      <c r="F84" s="19">
        <f>[1]Расход!F84</f>
        <v>53432.01</v>
      </c>
      <c r="G84" s="20" t="e">
        <f>E84/C84</f>
        <v>#DIV/0!</v>
      </c>
      <c r="H84" s="21">
        <f t="shared" si="5"/>
        <v>35.413580328738071</v>
      </c>
      <c r="J84" s="22"/>
      <c r="K84" s="22"/>
    </row>
    <row r="85" spans="1:11" ht="15" customHeight="1">
      <c r="A85" s="15">
        <v>76</v>
      </c>
      <c r="B85" s="16" t="s">
        <v>92</v>
      </c>
      <c r="C85" s="17">
        <f>'[1]Баландина по Усовой'!C85</f>
        <v>0</v>
      </c>
      <c r="D85" s="18">
        <f>'[1]Баландина по Усовой'!D85</f>
        <v>0</v>
      </c>
      <c r="E85" s="17">
        <f>[1]Расход!E85</f>
        <v>1</v>
      </c>
      <c r="F85" s="19">
        <f>[1]Расход!F85</f>
        <v>244.56</v>
      </c>
      <c r="G85" s="20" t="e">
        <f>E85/C85</f>
        <v>#DIV/0!</v>
      </c>
      <c r="H85" s="21" t="s">
        <v>50</v>
      </c>
      <c r="J85" s="22"/>
      <c r="K85" s="22"/>
    </row>
    <row r="86" spans="1:11" ht="15" customHeight="1">
      <c r="A86" s="15">
        <v>77</v>
      </c>
      <c r="B86" s="16" t="s">
        <v>93</v>
      </c>
      <c r="C86" s="17">
        <f>'[1]Баландина по Усовой'!C86</f>
        <v>0</v>
      </c>
      <c r="D86" s="18">
        <f>'[1]Баландина по Усовой'!D86</f>
        <v>0</v>
      </c>
      <c r="E86" s="17">
        <f>[1]Расход!E86</f>
        <v>0</v>
      </c>
      <c r="F86" s="19">
        <f>[1]Расход!F86</f>
        <v>0</v>
      </c>
      <c r="G86" s="20" t="e">
        <f>E86/C86</f>
        <v>#DIV/0!</v>
      </c>
      <c r="H86" s="21" t="e">
        <f t="shared" si="5"/>
        <v>#DIV/0!</v>
      </c>
      <c r="J86" s="22"/>
      <c r="K86" s="22"/>
    </row>
    <row r="87" spans="1:11" ht="15" customHeight="1">
      <c r="A87" s="15">
        <v>78</v>
      </c>
      <c r="B87" s="16" t="s">
        <v>94</v>
      </c>
      <c r="C87" s="17">
        <f>'[1]Баландина по Усовой'!C87</f>
        <v>5</v>
      </c>
      <c r="D87" s="18">
        <f>'[1]Баландина по Усовой'!D87</f>
        <v>34884.5</v>
      </c>
      <c r="E87" s="17">
        <f>[1]Расход!E87</f>
        <v>1</v>
      </c>
      <c r="F87" s="19">
        <f>[1]Расход!F87</f>
        <v>255877</v>
      </c>
      <c r="G87" s="20">
        <f t="shared" si="5"/>
        <v>0.2</v>
      </c>
      <c r="H87" s="21">
        <f t="shared" si="5"/>
        <v>7.3349768521836349</v>
      </c>
      <c r="J87" s="22"/>
      <c r="K87" s="22"/>
    </row>
    <row r="88" spans="1:11" ht="15" customHeight="1">
      <c r="A88" s="23"/>
      <c r="B88" s="24" t="s">
        <v>95</v>
      </c>
      <c r="C88" s="25">
        <f>SUM(C78:C87)</f>
        <v>44</v>
      </c>
      <c r="D88" s="26">
        <f>SUM(D78:D87)</f>
        <v>449608.84999999992</v>
      </c>
      <c r="E88" s="27">
        <f>[1]Расход!E88</f>
        <v>51</v>
      </c>
      <c r="F88" s="37">
        <f>SUM(F78:F87)</f>
        <v>853889.53</v>
      </c>
      <c r="G88" s="29">
        <f>E88/C88</f>
        <v>1.1590909090909092</v>
      </c>
      <c r="H88" s="30">
        <f>F88/D88</f>
        <v>1.899183101044386</v>
      </c>
      <c r="J88" s="22"/>
      <c r="K88" s="22"/>
    </row>
    <row r="89" spans="1:11" ht="15" customHeight="1">
      <c r="A89" s="15">
        <v>79</v>
      </c>
      <c r="B89" s="31" t="s">
        <v>96</v>
      </c>
      <c r="C89" s="17">
        <f>'[1]Баландина по Усовой'!C89</f>
        <v>2</v>
      </c>
      <c r="D89" s="18">
        <f>'[1]Баландина по Усовой'!D89</f>
        <v>7237.41</v>
      </c>
      <c r="E89" s="17">
        <f>[1]Расход!E89</f>
        <v>9</v>
      </c>
      <c r="F89" s="19">
        <f>[1]Расход!F89</f>
        <v>34999.56</v>
      </c>
      <c r="G89" s="20">
        <f t="shared" ref="G89:H100" si="6">E89/C89</f>
        <v>4.5</v>
      </c>
      <c r="H89" s="21">
        <f t="shared" si="6"/>
        <v>4.835923348269616</v>
      </c>
      <c r="J89" s="22"/>
      <c r="K89" s="22"/>
    </row>
    <row r="90" spans="1:11" ht="15" customHeight="1">
      <c r="A90" s="15">
        <v>80</v>
      </c>
      <c r="B90" s="31" t="s">
        <v>97</v>
      </c>
      <c r="C90" s="17">
        <f>'[1]Баландина по Усовой'!C90</f>
        <v>1</v>
      </c>
      <c r="D90" s="18">
        <f>'[1]Баландина по Усовой'!D90</f>
        <v>1889.14</v>
      </c>
      <c r="E90" s="17">
        <f>[1]Расход!E90</f>
        <v>0</v>
      </c>
      <c r="F90" s="19">
        <f>[1]Расход!F90</f>
        <v>0</v>
      </c>
      <c r="G90" s="20">
        <f>E90/C90</f>
        <v>0</v>
      </c>
      <c r="H90" s="21">
        <f>F90/D90</f>
        <v>0</v>
      </c>
      <c r="J90" s="22"/>
      <c r="K90" s="22"/>
    </row>
    <row r="91" spans="1:11" ht="15" customHeight="1">
      <c r="A91" s="15">
        <v>81</v>
      </c>
      <c r="B91" s="32" t="s">
        <v>98</v>
      </c>
      <c r="C91" s="17">
        <f>'[1]Баландина по Усовой'!C91</f>
        <v>8</v>
      </c>
      <c r="D91" s="18">
        <f>'[1]Баландина по Усовой'!D91</f>
        <v>153300.19999999998</v>
      </c>
      <c r="E91" s="17">
        <f>[1]Расход!E91</f>
        <v>3</v>
      </c>
      <c r="F91" s="19">
        <f>[1]Расход!F91</f>
        <v>6305.4</v>
      </c>
      <c r="G91" s="20">
        <f t="shared" si="6"/>
        <v>0.375</v>
      </c>
      <c r="H91" s="21">
        <f t="shared" si="6"/>
        <v>4.1131061799006136E-2</v>
      </c>
      <c r="J91" s="22"/>
      <c r="K91" s="22"/>
    </row>
    <row r="92" spans="1:11" ht="15" customHeight="1">
      <c r="A92" s="15">
        <v>82</v>
      </c>
      <c r="B92" s="38" t="s">
        <v>99</v>
      </c>
      <c r="C92" s="17">
        <f>'[1]Баландина по Усовой'!C92</f>
        <v>2</v>
      </c>
      <c r="D92" s="18">
        <f>'[1]Баландина по Усовой'!D92</f>
        <v>14312.32</v>
      </c>
      <c r="E92" s="17">
        <f>[1]Расход!E92</f>
        <v>3</v>
      </c>
      <c r="F92" s="19">
        <f>[1]Расход!F92</f>
        <v>205364.89</v>
      </c>
      <c r="G92" s="20">
        <f t="shared" si="6"/>
        <v>1.5</v>
      </c>
      <c r="H92" s="21">
        <f t="shared" si="6"/>
        <v>14.348819059383805</v>
      </c>
      <c r="J92" s="22"/>
      <c r="K92" s="22"/>
    </row>
    <row r="93" spans="1:11" ht="15" customHeight="1">
      <c r="A93" s="15">
        <v>83</v>
      </c>
      <c r="B93" s="38" t="s">
        <v>100</v>
      </c>
      <c r="C93" s="17">
        <f>'[1]Баландина по Усовой'!C93</f>
        <v>1</v>
      </c>
      <c r="D93" s="18">
        <f>'[1]Баландина по Усовой'!D93</f>
        <v>30458.66</v>
      </c>
      <c r="E93" s="17">
        <f>[1]Расход!E93</f>
        <v>0</v>
      </c>
      <c r="F93" s="19">
        <f>[1]Расход!F93</f>
        <v>411436</v>
      </c>
      <c r="G93" s="20">
        <f t="shared" si="6"/>
        <v>0</v>
      </c>
      <c r="H93" s="21">
        <f t="shared" si="6"/>
        <v>13.508013812820394</v>
      </c>
      <c r="J93" s="22"/>
      <c r="K93" s="22"/>
    </row>
    <row r="94" spans="1:11" ht="15" customHeight="1">
      <c r="A94" s="15">
        <v>84</v>
      </c>
      <c r="B94" s="38" t="s">
        <v>101</v>
      </c>
      <c r="C94" s="17">
        <f>'[1]Баландина по Усовой'!C94</f>
        <v>7</v>
      </c>
      <c r="D94" s="18">
        <f>'[1]Баландина по Усовой'!D94</f>
        <v>11747.71</v>
      </c>
      <c r="E94" s="17">
        <f>[1]Расход!E94</f>
        <v>6</v>
      </c>
      <c r="F94" s="19">
        <f>[1]Расход!F94</f>
        <v>58176.13</v>
      </c>
      <c r="G94" s="20">
        <f t="shared" si="6"/>
        <v>0.8571428571428571</v>
      </c>
      <c r="H94" s="21">
        <f t="shared" si="6"/>
        <v>4.9521251375800048</v>
      </c>
      <c r="J94" s="22"/>
      <c r="K94" s="22"/>
    </row>
    <row r="95" spans="1:11" ht="15" customHeight="1">
      <c r="A95" s="15">
        <v>85</v>
      </c>
      <c r="B95" s="32" t="s">
        <v>102</v>
      </c>
      <c r="C95" s="17">
        <f>'[1]Баландина по Усовой'!C95</f>
        <v>2</v>
      </c>
      <c r="D95" s="18">
        <f>'[1]Баландина по Усовой'!D95</f>
        <v>53533.72</v>
      </c>
      <c r="E95" s="17">
        <f>[1]Расход!E95</f>
        <v>3</v>
      </c>
      <c r="F95" s="19">
        <f>[1]Расход!F95</f>
        <v>0</v>
      </c>
      <c r="G95" s="20">
        <f t="shared" si="6"/>
        <v>1.5</v>
      </c>
      <c r="H95" s="21">
        <f t="shared" si="6"/>
        <v>0</v>
      </c>
      <c r="J95" s="22"/>
      <c r="K95" s="22"/>
    </row>
    <row r="96" spans="1:11" ht="15" customHeight="1">
      <c r="A96" s="15">
        <v>86</v>
      </c>
      <c r="B96" s="31" t="s">
        <v>103</v>
      </c>
      <c r="C96" s="17">
        <f>'[1]Баландина по Усовой'!C96</f>
        <v>5</v>
      </c>
      <c r="D96" s="18">
        <f>'[1]Баландина по Усовой'!D96</f>
        <v>4062.15</v>
      </c>
      <c r="E96" s="17">
        <f>[1]Расход!E96</f>
        <v>7</v>
      </c>
      <c r="F96" s="19">
        <f>[1]Расход!F96</f>
        <v>321772.88</v>
      </c>
      <c r="G96" s="20">
        <f t="shared" si="6"/>
        <v>1.4</v>
      </c>
      <c r="H96" s="21">
        <f t="shared" si="6"/>
        <v>79.212456457787127</v>
      </c>
      <c r="J96" s="22"/>
      <c r="K96" s="22"/>
    </row>
    <row r="97" spans="1:11" ht="15" customHeight="1">
      <c r="A97" s="15">
        <v>87</v>
      </c>
      <c r="B97" s="31" t="s">
        <v>104</v>
      </c>
      <c r="C97" s="17">
        <f>'[1]Баландина по Усовой'!C97</f>
        <v>10</v>
      </c>
      <c r="D97" s="18">
        <f>'[1]Баландина по Усовой'!D97</f>
        <v>337783.23000000004</v>
      </c>
      <c r="E97" s="17">
        <f>[1]Расход!E97</f>
        <v>3</v>
      </c>
      <c r="F97" s="19">
        <f>[1]Расход!F97</f>
        <v>7278</v>
      </c>
      <c r="G97" s="20">
        <f t="shared" si="6"/>
        <v>0.3</v>
      </c>
      <c r="H97" s="21">
        <f t="shared" si="6"/>
        <v>2.1546362736835689E-2</v>
      </c>
      <c r="J97" s="22"/>
      <c r="K97" s="22"/>
    </row>
    <row r="98" spans="1:11" ht="15" customHeight="1">
      <c r="A98" s="15">
        <v>88</v>
      </c>
      <c r="B98" s="31" t="s">
        <v>105</v>
      </c>
      <c r="C98" s="17">
        <f>'[1]Баландина по Усовой'!C98</f>
        <v>6</v>
      </c>
      <c r="D98" s="18">
        <f>'[1]Баландина по Усовой'!D98</f>
        <v>27077.09</v>
      </c>
      <c r="E98" s="17">
        <f>[1]Расход!E98</f>
        <v>2</v>
      </c>
      <c r="F98" s="19">
        <f>[1]Расход!F98</f>
        <v>3629.81</v>
      </c>
      <c r="G98" s="20">
        <f t="shared" si="6"/>
        <v>0.33333333333333331</v>
      </c>
      <c r="H98" s="21">
        <f t="shared" si="6"/>
        <v>0.13405465653805487</v>
      </c>
      <c r="J98" s="22"/>
      <c r="K98" s="22"/>
    </row>
    <row r="99" spans="1:11" ht="15" customHeight="1">
      <c r="A99" s="15">
        <v>89</v>
      </c>
      <c r="B99" s="31" t="s">
        <v>106</v>
      </c>
      <c r="C99" s="17">
        <f>'[1]Баландина по Усовой'!C99</f>
        <v>3</v>
      </c>
      <c r="D99" s="18">
        <f>'[1]Баландина по Усовой'!D99</f>
        <v>49833.07</v>
      </c>
      <c r="E99" s="17">
        <f>[1]Расход!E99</f>
        <v>3</v>
      </c>
      <c r="F99" s="19">
        <f>[1]Расход!F99</f>
        <v>25481.95</v>
      </c>
      <c r="G99" s="20">
        <f t="shared" si="6"/>
        <v>1</v>
      </c>
      <c r="H99" s="21">
        <f t="shared" si="6"/>
        <v>0.51134618035774237</v>
      </c>
      <c r="J99" s="22"/>
      <c r="K99" s="22"/>
    </row>
    <row r="100" spans="1:11" ht="15.75" customHeight="1">
      <c r="A100" s="23"/>
      <c r="B100" s="39" t="s">
        <v>107</v>
      </c>
      <c r="C100" s="25">
        <f>SUM(C89:C99)</f>
        <v>47</v>
      </c>
      <c r="D100" s="26">
        <f>SUM(D89:D99)</f>
        <v>691234.7</v>
      </c>
      <c r="E100" s="27">
        <f>[1]Расход!E100</f>
        <v>39</v>
      </c>
      <c r="F100" s="37">
        <f>SUM(F89:F99)</f>
        <v>1074444.6199999999</v>
      </c>
      <c r="G100" s="29">
        <f t="shared" si="6"/>
        <v>0.82978723404255317</v>
      </c>
      <c r="H100" s="30">
        <f t="shared" si="6"/>
        <v>1.5543846684780147</v>
      </c>
      <c r="J100" s="22"/>
      <c r="K100" s="22"/>
    </row>
    <row r="101" spans="1:11" ht="15" customHeight="1">
      <c r="A101" s="15">
        <v>90</v>
      </c>
      <c r="B101" s="31" t="s">
        <v>108</v>
      </c>
      <c r="C101" s="17">
        <f>'[1]Баландина по Усовой'!C101</f>
        <v>2</v>
      </c>
      <c r="D101" s="18">
        <f>'[1]Баландина по Усовой'!D101</f>
        <v>2460.69</v>
      </c>
      <c r="E101" s="17">
        <f>[1]Расход!E101</f>
        <v>0</v>
      </c>
      <c r="F101" s="19">
        <f>[1]Расход!F101</f>
        <v>0</v>
      </c>
      <c r="G101" s="20" t="s">
        <v>50</v>
      </c>
      <c r="H101" s="21" t="s">
        <v>50</v>
      </c>
      <c r="J101" s="22"/>
      <c r="K101" s="22"/>
    </row>
    <row r="102" spans="1:11" ht="15" customHeight="1">
      <c r="A102" s="23"/>
      <c r="B102" s="39" t="s">
        <v>109</v>
      </c>
      <c r="C102" s="25">
        <f>'[1]Баландина по Усовой'!C102</f>
        <v>2</v>
      </c>
      <c r="D102" s="26">
        <f>'[1]Баландина по Усовой'!D102</f>
        <v>2460.69</v>
      </c>
      <c r="E102" s="27">
        <f>[1]Расход!E102</f>
        <v>0</v>
      </c>
      <c r="F102" s="37">
        <f>F101</f>
        <v>0</v>
      </c>
      <c r="G102" s="29" t="s">
        <v>50</v>
      </c>
      <c r="H102" s="30" t="s">
        <v>50</v>
      </c>
      <c r="J102" s="22"/>
      <c r="K102" s="22"/>
    </row>
    <row r="103" spans="1:11" ht="15" customHeight="1">
      <c r="A103" s="40"/>
      <c r="B103" s="39" t="s">
        <v>110</v>
      </c>
      <c r="C103" s="41">
        <f>C101+C100+C88+C77+C70+C55+C47+C34+C22</f>
        <v>4216</v>
      </c>
      <c r="D103" s="26">
        <f>D22+D34+D47+D55+D70+D77+D88+D100+D101</f>
        <v>41956581.060000002</v>
      </c>
      <c r="E103" s="42">
        <f>[1]Расход!E103</f>
        <v>5026</v>
      </c>
      <c r="F103" s="28">
        <f>F22+F34+F47+F55+F70+F77+F88+F100+F102</f>
        <v>186211053.33000001</v>
      </c>
      <c r="G103" s="29">
        <f>E103/C103</f>
        <v>1.1921252371916509</v>
      </c>
      <c r="H103" s="30">
        <f>F103/D103</f>
        <v>4.4381846333882384</v>
      </c>
      <c r="J103" s="22"/>
      <c r="K103" s="22"/>
    </row>
    <row r="104" spans="1:11">
      <c r="A104" s="43"/>
      <c r="B104" s="44"/>
      <c r="C104" s="45"/>
      <c r="E104" s="47"/>
      <c r="F104" s="48"/>
      <c r="G104" s="49"/>
    </row>
    <row r="105" spans="1:11" s="57" customFormat="1" ht="18">
      <c r="A105" s="51"/>
      <c r="B105" s="52" t="s">
        <v>111</v>
      </c>
      <c r="C105" s="53" t="s">
        <v>112</v>
      </c>
      <c r="D105" s="53"/>
      <c r="E105" s="53"/>
      <c r="F105" s="54" t="s">
        <v>113</v>
      </c>
      <c r="G105" s="55"/>
      <c r="H105" s="56"/>
    </row>
    <row r="106" spans="1:11">
      <c r="A106" s="43"/>
      <c r="B106" s="44"/>
      <c r="C106" s="45"/>
    </row>
    <row r="107" spans="1:11">
      <c r="A107" s="43"/>
      <c r="B107" s="44"/>
      <c r="C107" s="45"/>
    </row>
    <row r="108" spans="1:11">
      <c r="A108" s="43"/>
      <c r="B108" s="44"/>
      <c r="C108" s="45"/>
      <c r="D108" s="60"/>
      <c r="E108" s="61"/>
      <c r="F108" s="45"/>
      <c r="G108" s="45"/>
      <c r="H108" s="22"/>
    </row>
    <row r="109" spans="1:11">
      <c r="A109" s="43"/>
      <c r="B109" s="44"/>
      <c r="C109" s="45"/>
      <c r="E109" s="62"/>
      <c r="F109" s="62"/>
    </row>
    <row r="110" spans="1:11">
      <c r="A110" s="43"/>
      <c r="B110" s="44"/>
      <c r="C110" s="45"/>
    </row>
    <row r="111" spans="1:11">
      <c r="A111" s="43"/>
      <c r="B111" s="44"/>
      <c r="C111" s="45"/>
    </row>
    <row r="112" spans="1:11">
      <c r="A112" s="43"/>
      <c r="B112" s="44"/>
      <c r="C112" s="45"/>
    </row>
    <row r="113" spans="1:3">
      <c r="A113" s="43"/>
      <c r="B113" s="44"/>
      <c r="C113" s="45"/>
    </row>
    <row r="114" spans="1:3">
      <c r="A114" s="43"/>
      <c r="B114" s="44"/>
      <c r="C114" s="45"/>
    </row>
    <row r="115" spans="1:3">
      <c r="A115" s="43"/>
      <c r="B115" s="44"/>
      <c r="C115" s="45"/>
    </row>
    <row r="116" spans="1:3">
      <c r="A116" s="43"/>
      <c r="B116" s="44"/>
      <c r="C116" s="45"/>
    </row>
    <row r="117" spans="1:3">
      <c r="A117" s="43"/>
      <c r="B117" s="44"/>
      <c r="C117" s="45"/>
    </row>
    <row r="118" spans="1:3">
      <c r="A118" s="43"/>
      <c r="B118" s="44"/>
      <c r="C118" s="45"/>
    </row>
    <row r="119" spans="1:3">
      <c r="A119" s="43"/>
      <c r="B119" s="44"/>
      <c r="C119" s="45"/>
    </row>
    <row r="120" spans="1:3">
      <c r="A120" s="43"/>
      <c r="B120" s="44"/>
      <c r="C120" s="45"/>
    </row>
    <row r="121" spans="1:3">
      <c r="A121" s="43"/>
      <c r="B121" s="44"/>
      <c r="C121" s="45"/>
    </row>
    <row r="122" spans="1:3">
      <c r="A122" s="43"/>
      <c r="B122" s="44"/>
      <c r="C122" s="45"/>
    </row>
    <row r="123" spans="1:3">
      <c r="A123" s="43"/>
      <c r="B123" s="44"/>
      <c r="C123" s="45"/>
    </row>
    <row r="124" spans="1:3">
      <c r="A124" s="43"/>
      <c r="B124" s="44"/>
      <c r="C124" s="45"/>
    </row>
    <row r="125" spans="1:3">
      <c r="A125" s="43"/>
      <c r="B125" s="44"/>
      <c r="C125" s="45"/>
    </row>
    <row r="126" spans="1:3">
      <c r="A126" s="43"/>
      <c r="B126" s="44"/>
      <c r="C126" s="45"/>
    </row>
    <row r="127" spans="1:3">
      <c r="A127" s="43"/>
      <c r="B127" s="44"/>
      <c r="C127" s="45"/>
    </row>
    <row r="128" spans="1:3">
      <c r="A128" s="43"/>
      <c r="B128" s="44"/>
      <c r="C128" s="45"/>
    </row>
    <row r="129" spans="1:3">
      <c r="A129" s="43"/>
      <c r="B129" s="44"/>
      <c r="C129" s="45"/>
    </row>
    <row r="130" spans="1:3">
      <c r="A130" s="43"/>
      <c r="B130" s="44"/>
      <c r="C130" s="45"/>
    </row>
    <row r="131" spans="1:3">
      <c r="A131" s="43"/>
      <c r="B131" s="44"/>
      <c r="C131" s="45"/>
    </row>
    <row r="132" spans="1:3">
      <c r="A132" s="43"/>
      <c r="B132" s="44"/>
      <c r="C132" s="45"/>
    </row>
    <row r="133" spans="1:3">
      <c r="A133" s="43"/>
      <c r="B133" s="44"/>
      <c r="C133" s="45"/>
    </row>
    <row r="134" spans="1:3">
      <c r="A134" s="43"/>
      <c r="B134" s="44"/>
      <c r="C134" s="45"/>
    </row>
    <row r="135" spans="1:3">
      <c r="A135" s="43"/>
      <c r="B135" s="44"/>
      <c r="C135" s="45"/>
    </row>
    <row r="136" spans="1:3">
      <c r="A136" s="43"/>
      <c r="B136" s="44"/>
      <c r="C136" s="45"/>
    </row>
    <row r="137" spans="1:3">
      <c r="A137" s="43"/>
      <c r="B137" s="44"/>
      <c r="C137" s="45"/>
    </row>
    <row r="138" spans="1:3">
      <c r="A138" s="43"/>
      <c r="B138" s="44"/>
      <c r="C138" s="45"/>
    </row>
    <row r="139" spans="1:3">
      <c r="A139" s="43"/>
      <c r="B139" s="44"/>
      <c r="C139" s="45"/>
    </row>
    <row r="140" spans="1:3">
      <c r="A140" s="43"/>
      <c r="B140" s="44"/>
      <c r="C140" s="45"/>
    </row>
    <row r="141" spans="1:3">
      <c r="A141" s="43"/>
      <c r="B141" s="44"/>
      <c r="C141" s="45"/>
    </row>
    <row r="142" spans="1:3">
      <c r="A142" s="43"/>
      <c r="B142" s="44"/>
      <c r="C142" s="45"/>
    </row>
    <row r="143" spans="1:3">
      <c r="A143" s="43"/>
      <c r="B143" s="44"/>
      <c r="C143" s="45"/>
    </row>
    <row r="144" spans="1:3">
      <c r="A144" s="43"/>
      <c r="B144" s="44"/>
      <c r="C144" s="45"/>
    </row>
    <row r="145" spans="1:3">
      <c r="A145" s="43"/>
      <c r="B145" s="44"/>
      <c r="C145" s="45"/>
    </row>
    <row r="146" spans="1:3">
      <c r="A146" s="43"/>
      <c r="B146" s="44"/>
      <c r="C146" s="45"/>
    </row>
    <row r="147" spans="1:3">
      <c r="A147" s="43"/>
      <c r="B147" s="44"/>
      <c r="C147" s="45"/>
    </row>
    <row r="148" spans="1:3">
      <c r="A148" s="43"/>
      <c r="B148" s="44"/>
      <c r="C148" s="45"/>
    </row>
    <row r="149" spans="1:3">
      <c r="A149" s="43"/>
      <c r="B149" s="44"/>
      <c r="C149" s="45"/>
    </row>
    <row r="150" spans="1:3">
      <c r="A150" s="43"/>
      <c r="B150" s="44"/>
      <c r="C150" s="45"/>
    </row>
    <row r="151" spans="1:3">
      <c r="A151" s="43"/>
      <c r="B151" s="44"/>
      <c r="C151" s="45"/>
    </row>
    <row r="152" spans="1:3">
      <c r="A152" s="43"/>
      <c r="B152" s="44"/>
      <c r="C152" s="45"/>
    </row>
    <row r="153" spans="1:3">
      <c r="A153" s="43"/>
      <c r="B153" s="44"/>
      <c r="C153" s="45"/>
    </row>
    <row r="154" spans="1:3">
      <c r="A154" s="43"/>
      <c r="B154" s="44"/>
      <c r="C154" s="45"/>
    </row>
    <row r="155" spans="1:3">
      <c r="A155" s="43"/>
      <c r="B155" s="44"/>
      <c r="C155" s="45"/>
    </row>
    <row r="156" spans="1:3">
      <c r="A156" s="43"/>
      <c r="B156" s="44"/>
      <c r="C156" s="45"/>
    </row>
    <row r="157" spans="1:3">
      <c r="A157" s="43"/>
      <c r="B157" s="44"/>
      <c r="C157" s="45"/>
    </row>
    <row r="158" spans="1:3">
      <c r="A158" s="43"/>
      <c r="B158" s="44"/>
      <c r="C158" s="45"/>
    </row>
    <row r="159" spans="1:3">
      <c r="A159" s="43"/>
      <c r="B159" s="44"/>
      <c r="C159" s="45"/>
    </row>
    <row r="160" spans="1:3">
      <c r="A160" s="43"/>
      <c r="B160" s="44"/>
      <c r="C160" s="45"/>
    </row>
    <row r="161" spans="1:3">
      <c r="A161" s="43"/>
      <c r="B161" s="44"/>
      <c r="C161" s="45"/>
    </row>
    <row r="162" spans="1:3">
      <c r="A162" s="43"/>
      <c r="B162" s="44"/>
      <c r="C162" s="45"/>
    </row>
    <row r="163" spans="1:3">
      <c r="A163" s="43"/>
      <c r="B163" s="44"/>
      <c r="C163" s="45"/>
    </row>
    <row r="164" spans="1:3">
      <c r="A164" s="43"/>
      <c r="B164" s="44"/>
      <c r="C164" s="45"/>
    </row>
    <row r="165" spans="1:3">
      <c r="A165" s="43"/>
      <c r="B165" s="44"/>
      <c r="C165" s="45"/>
    </row>
    <row r="166" spans="1:3">
      <c r="A166" s="43"/>
      <c r="B166" s="44"/>
      <c r="C166" s="45"/>
    </row>
    <row r="167" spans="1:3">
      <c r="A167" s="43"/>
      <c r="B167" s="44"/>
      <c r="C167" s="45"/>
    </row>
    <row r="168" spans="1:3">
      <c r="A168" s="43"/>
      <c r="B168" s="44"/>
      <c r="C168" s="45"/>
    </row>
    <row r="169" spans="1:3">
      <c r="A169" s="43"/>
      <c r="B169" s="44"/>
      <c r="C169" s="45"/>
    </row>
    <row r="170" spans="1:3">
      <c r="A170" s="43"/>
      <c r="B170" s="44"/>
      <c r="C170" s="45"/>
    </row>
    <row r="171" spans="1:3">
      <c r="A171" s="43"/>
      <c r="B171" s="44"/>
      <c r="C171" s="45"/>
    </row>
    <row r="172" spans="1:3">
      <c r="A172" s="43"/>
      <c r="B172" s="44"/>
      <c r="C172" s="45"/>
    </row>
    <row r="173" spans="1:3">
      <c r="A173" s="43"/>
      <c r="B173" s="44"/>
      <c r="C173" s="45"/>
    </row>
    <row r="174" spans="1:3">
      <c r="A174" s="43"/>
      <c r="B174" s="44"/>
      <c r="C174" s="45"/>
    </row>
    <row r="175" spans="1:3">
      <c r="A175" s="43"/>
      <c r="B175" s="44"/>
      <c r="C175" s="45"/>
    </row>
    <row r="176" spans="1:3">
      <c r="A176" s="43"/>
      <c r="B176" s="44"/>
      <c r="C176" s="45"/>
    </row>
    <row r="177" spans="1:3">
      <c r="A177" s="43"/>
      <c r="B177" s="44"/>
      <c r="C177" s="45"/>
    </row>
    <row r="178" spans="1:3">
      <c r="A178" s="43"/>
      <c r="B178" s="44"/>
      <c r="C178" s="45"/>
    </row>
    <row r="179" spans="1:3">
      <c r="A179" s="43"/>
      <c r="B179" s="44"/>
      <c r="C179" s="45"/>
    </row>
    <row r="180" spans="1:3">
      <c r="A180" s="43"/>
      <c r="B180" s="44"/>
      <c r="C180" s="45"/>
    </row>
    <row r="181" spans="1:3">
      <c r="A181" s="43"/>
      <c r="B181" s="44"/>
      <c r="C181" s="45"/>
    </row>
    <row r="182" spans="1:3">
      <c r="A182" s="43"/>
      <c r="B182" s="44"/>
      <c r="C182" s="45"/>
    </row>
    <row r="183" spans="1:3">
      <c r="A183" s="43"/>
      <c r="B183" s="44"/>
      <c r="C183" s="45"/>
    </row>
    <row r="184" spans="1:3">
      <c r="A184" s="43"/>
      <c r="B184" s="44"/>
      <c r="C184" s="45"/>
    </row>
    <row r="185" spans="1:3">
      <c r="A185" s="43"/>
      <c r="B185" s="44"/>
      <c r="C185" s="45"/>
    </row>
    <row r="186" spans="1:3">
      <c r="A186" s="43"/>
      <c r="B186" s="44"/>
      <c r="C186" s="45"/>
    </row>
    <row r="187" spans="1:3">
      <c r="A187" s="43"/>
      <c r="B187" s="44"/>
      <c r="C187" s="45"/>
    </row>
    <row r="188" spans="1:3">
      <c r="A188" s="43"/>
      <c r="B188" s="44"/>
      <c r="C188" s="45"/>
    </row>
    <row r="189" spans="1:3">
      <c r="A189" s="43"/>
      <c r="B189" s="44"/>
      <c r="C189" s="45"/>
    </row>
    <row r="190" spans="1:3">
      <c r="A190" s="43"/>
      <c r="B190" s="44"/>
      <c r="C190" s="45"/>
    </row>
    <row r="191" spans="1:3">
      <c r="A191" s="43"/>
      <c r="B191" s="44"/>
      <c r="C191" s="45"/>
    </row>
    <row r="192" spans="1:3">
      <c r="A192" s="43"/>
      <c r="B192" s="44"/>
      <c r="C192" s="45"/>
    </row>
    <row r="193" spans="1:3">
      <c r="A193" s="43"/>
      <c r="B193" s="44"/>
      <c r="C193" s="45"/>
    </row>
    <row r="194" spans="1:3">
      <c r="A194" s="43"/>
      <c r="B194" s="44"/>
      <c r="C194" s="45"/>
    </row>
    <row r="195" spans="1:3">
      <c r="A195" s="43"/>
      <c r="B195" s="44"/>
      <c r="C195" s="45"/>
    </row>
    <row r="196" spans="1:3">
      <c r="A196" s="43"/>
      <c r="B196" s="44"/>
      <c r="C196" s="45"/>
    </row>
    <row r="197" spans="1:3">
      <c r="A197" s="43"/>
      <c r="B197" s="44"/>
      <c r="C197" s="45"/>
    </row>
    <row r="198" spans="1:3">
      <c r="A198" s="43"/>
      <c r="B198" s="44"/>
      <c r="C198" s="45"/>
    </row>
  </sheetData>
  <mergeCells count="8">
    <mergeCell ref="C105:E105"/>
    <mergeCell ref="A1:H1"/>
    <mergeCell ref="A2:A3"/>
    <mergeCell ref="B2:B3"/>
    <mergeCell ref="C2:D2"/>
    <mergeCell ref="E2:F2"/>
    <mergeCell ref="G2:G3"/>
    <mergeCell ref="H2:H3"/>
  </mergeCells>
  <pageMargins left="0.70866141732283472" right="0.70866141732283472" top="0" bottom="0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Усовой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Bulusheva</dc:creator>
  <cp:lastModifiedBy>Bulusheva</cp:lastModifiedBy>
  <dcterms:created xsi:type="dcterms:W3CDTF">2026-03-13T07:22:12Z</dcterms:created>
  <dcterms:modified xsi:type="dcterms:W3CDTF">2026-03-13T07:22:53Z</dcterms:modified>
</cp:coreProperties>
</file>